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11310"/>
  </bookViews>
  <sheets>
    <sheet name="Foglio1" sheetId="6" r:id="rId1"/>
    <sheet name="LOTTO I" sheetId="2" r:id="rId2"/>
    <sheet name="LOTTO II" sheetId="4" r:id="rId3"/>
    <sheet name="LOTTO III" sheetId="1" r:id="rId4"/>
    <sheet name="LOTTO IV" sheetId="3" r:id="rId5"/>
  </sheets>
  <definedNames>
    <definedName name="_xlnm.Print_Area" localSheetId="1">'LOTTO I'!$A:$H</definedName>
    <definedName name="_xlnm.Print_Area" localSheetId="2">'LOTTO II'!$A:$H</definedName>
    <definedName name="_xlnm.Print_Area" localSheetId="3">'LOTTO III'!$A:$H</definedName>
    <definedName name="_xlnm.Print_Area" localSheetId="4">'LOTTO IV'!$A:$H</definedName>
    <definedName name="_xlnm.Print_Titles" localSheetId="1">'LOTTO I'!$2:$2</definedName>
    <definedName name="_xlnm.Print_Titles" localSheetId="2">'LOTTO II'!$2:$2</definedName>
    <definedName name="_xlnm.Print_Titles" localSheetId="3">'LOTTO III'!$2:$2</definedName>
    <definedName name="_xlnm.Print_Titles" localSheetId="4">'LOTTO IV'!$2:$2</definedName>
  </definedNames>
  <calcPr calcId="145621"/>
</workbook>
</file>

<file path=xl/calcChain.xml><?xml version="1.0" encoding="utf-8"?>
<calcChain xmlns="http://schemas.openxmlformats.org/spreadsheetml/2006/main">
  <c r="F53" i="2" l="1"/>
  <c r="F35" i="4"/>
  <c r="F19" i="1"/>
  <c r="D39" i="3"/>
  <c r="H5" i="2"/>
  <c r="H7" i="2"/>
  <c r="H9" i="2"/>
  <c r="H11" i="2"/>
  <c r="D53" i="2" s="1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3" i="2"/>
  <c r="H33" i="3" l="1"/>
  <c r="H35" i="3"/>
  <c r="H37" i="3"/>
  <c r="H31" i="3"/>
  <c r="H29" i="3"/>
  <c r="H27" i="3"/>
  <c r="H25" i="3"/>
  <c r="H23" i="3"/>
  <c r="H21" i="3"/>
  <c r="H19" i="3"/>
  <c r="H17" i="3"/>
  <c r="H15" i="3"/>
  <c r="H13" i="3"/>
  <c r="H11" i="3"/>
  <c r="H9" i="3"/>
  <c r="H7" i="3"/>
  <c r="H5" i="3"/>
  <c r="H3" i="3"/>
  <c r="H17" i="1"/>
  <c r="D19" i="1" s="1"/>
  <c r="H15" i="1"/>
  <c r="H13" i="1"/>
  <c r="H5" i="1"/>
  <c r="H3" i="1"/>
  <c r="H11" i="1"/>
  <c r="H9" i="1"/>
  <c r="H7" i="1"/>
  <c r="H33" i="4"/>
  <c r="H31" i="4"/>
  <c r="H29" i="4"/>
  <c r="H27" i="4"/>
  <c r="H25" i="4"/>
  <c r="H23" i="4"/>
  <c r="H21" i="4"/>
  <c r="H19" i="4"/>
  <c r="H17" i="4"/>
  <c r="H15" i="4"/>
  <c r="H13" i="4"/>
  <c r="H11" i="4"/>
  <c r="H9" i="4"/>
  <c r="H7" i="4"/>
  <c r="H5" i="4"/>
  <c r="H3" i="4"/>
  <c r="D35" i="4" l="1"/>
  <c r="E19" i="4"/>
  <c r="C7" i="4"/>
  <c r="D7" i="4" s="1"/>
  <c r="F7" i="4" s="1"/>
  <c r="C25" i="4"/>
  <c r="D25" i="4" s="1"/>
  <c r="F25" i="4" s="1"/>
  <c r="C21" i="4"/>
  <c r="C19" i="4"/>
  <c r="D19" i="4" s="1"/>
  <c r="C15" i="4"/>
  <c r="D15" i="4" s="1"/>
  <c r="F15" i="4" s="1"/>
  <c r="C5" i="4"/>
  <c r="D5" i="4" s="1"/>
  <c r="F5" i="4" s="1"/>
  <c r="D9" i="4"/>
  <c r="F9" i="4" s="1"/>
  <c r="D11" i="4"/>
  <c r="F11" i="4" s="1"/>
  <c r="D13" i="4"/>
  <c r="F13" i="4" s="1"/>
  <c r="D17" i="4"/>
  <c r="F17" i="4" s="1"/>
  <c r="D21" i="4"/>
  <c r="F21" i="4" s="1"/>
  <c r="D23" i="4"/>
  <c r="F23" i="4" s="1"/>
  <c r="D27" i="4"/>
  <c r="F27" i="4" s="1"/>
  <c r="D29" i="4"/>
  <c r="F29" i="4" s="1"/>
  <c r="D31" i="4"/>
  <c r="F31" i="4" s="1"/>
  <c r="D33" i="4"/>
  <c r="F33" i="4" s="1"/>
  <c r="D3" i="4"/>
  <c r="F3" i="4" s="1"/>
  <c r="F19" i="4" l="1"/>
  <c r="D5" i="3"/>
  <c r="F5" i="3" s="1"/>
  <c r="D7" i="3"/>
  <c r="F7" i="3" s="1"/>
  <c r="D9" i="3"/>
  <c r="F9" i="3" s="1"/>
  <c r="D11" i="3"/>
  <c r="F11" i="3" s="1"/>
  <c r="D13" i="3"/>
  <c r="F13" i="3" s="1"/>
  <c r="D19" i="3"/>
  <c r="F19" i="3" s="1"/>
  <c r="D21" i="3"/>
  <c r="F21" i="3" s="1"/>
  <c r="D25" i="3"/>
  <c r="F25" i="3" s="1"/>
  <c r="D27" i="3"/>
  <c r="F27" i="3" s="1"/>
  <c r="D29" i="3"/>
  <c r="F29" i="3" s="1"/>
  <c r="D31" i="3"/>
  <c r="F31" i="3" s="1"/>
  <c r="D33" i="3"/>
  <c r="F33" i="3" s="1"/>
  <c r="D35" i="3"/>
  <c r="F35" i="3" s="1"/>
  <c r="D37" i="3"/>
  <c r="F37" i="3" s="1"/>
  <c r="D3" i="3"/>
  <c r="F3" i="3" s="1"/>
  <c r="C23" i="3"/>
  <c r="C15" i="3"/>
  <c r="C17" i="3"/>
  <c r="D17" i="3" l="1"/>
  <c r="F17" i="3" s="1"/>
  <c r="F39" i="3" s="1"/>
  <c r="D15" i="3"/>
  <c r="F15" i="3" s="1"/>
  <c r="D23" i="3"/>
  <c r="F23" i="3" s="1"/>
  <c r="D35" i="2"/>
  <c r="F35" i="2" s="1"/>
  <c r="D49" i="2"/>
  <c r="F49" i="2" s="1"/>
  <c r="D3" i="2"/>
  <c r="F3" i="2" s="1"/>
  <c r="D5" i="2"/>
  <c r="F5" i="2" s="1"/>
  <c r="D7" i="2"/>
  <c r="F7" i="2" s="1"/>
  <c r="D19" i="2"/>
  <c r="F19" i="2" s="1"/>
  <c r="D9" i="2"/>
  <c r="F9" i="2" s="1"/>
  <c r="D11" i="2"/>
  <c r="F11" i="2" s="1"/>
  <c r="D13" i="2"/>
  <c r="F13" i="2" s="1"/>
  <c r="D15" i="2"/>
  <c r="F15" i="2" s="1"/>
  <c r="D17" i="2"/>
  <c r="F17" i="2" s="1"/>
  <c r="D23" i="2"/>
  <c r="F23" i="2" s="1"/>
  <c r="D25" i="2"/>
  <c r="F25" i="2" s="1"/>
  <c r="D27" i="2"/>
  <c r="F27" i="2" s="1"/>
  <c r="D29" i="2"/>
  <c r="F29" i="2" s="1"/>
  <c r="D31" i="2"/>
  <c r="F31" i="2" s="1"/>
  <c r="D33" i="2"/>
  <c r="F33" i="2" s="1"/>
  <c r="D37" i="2"/>
  <c r="F37" i="2" s="1"/>
  <c r="D39" i="2"/>
  <c r="F39" i="2" s="1"/>
  <c r="D41" i="2"/>
  <c r="F41" i="2" s="1"/>
  <c r="D43" i="2"/>
  <c r="F43" i="2" s="1"/>
  <c r="D45" i="2"/>
  <c r="F45" i="2" s="1"/>
  <c r="D47" i="2"/>
  <c r="F47" i="2" s="1"/>
  <c r="D51" i="2"/>
  <c r="F51" i="2" s="1"/>
  <c r="D21" i="2"/>
  <c r="F21" i="2" s="1"/>
  <c r="D17" i="1"/>
  <c r="F17" i="1" s="1"/>
  <c r="D15" i="1"/>
  <c r="F15" i="1" s="1"/>
  <c r="D13" i="1"/>
  <c r="F13" i="1" s="1"/>
  <c r="D11" i="1"/>
  <c r="F11" i="1" s="1"/>
  <c r="D9" i="1"/>
  <c r="F9" i="1" s="1"/>
  <c r="D7" i="1"/>
  <c r="F7" i="1" s="1"/>
  <c r="D5" i="1"/>
  <c r="F5" i="1" s="1"/>
  <c r="D3" i="1"/>
  <c r="F3" i="1" s="1"/>
</calcChain>
</file>

<file path=xl/sharedStrings.xml><?xml version="1.0" encoding="utf-8"?>
<sst xmlns="http://schemas.openxmlformats.org/spreadsheetml/2006/main" count="248" uniqueCount="92">
  <si>
    <t>SCHEDA TECNICA</t>
  </si>
  <si>
    <t>DESCRIZIONE</t>
  </si>
  <si>
    <t>QUANTITATIVO  ANNO</t>
  </si>
  <si>
    <t>TOTALE FORNITURA</t>
  </si>
  <si>
    <t>COSTO UNITARIO</t>
  </si>
  <si>
    <r>
      <t xml:space="preserve">Facciale filtrante FFP2                    </t>
    </r>
    <r>
      <rPr>
        <b/>
        <sz val="12"/>
        <color theme="1"/>
        <rFont val="Calibri"/>
        <family val="2"/>
        <scheme val="minor"/>
      </rPr>
      <t>1000035235</t>
    </r>
  </si>
  <si>
    <r>
      <t xml:space="preserve">Facciale filtrante       FFP1                          </t>
    </r>
    <r>
      <rPr>
        <b/>
        <sz val="12"/>
        <color theme="1"/>
        <rFont val="Calibri"/>
        <family val="2"/>
        <scheme val="minor"/>
      </rPr>
      <t>1000023872</t>
    </r>
  </si>
  <si>
    <r>
      <t>Casco per saldatura con respiratore elettroventilato</t>
    </r>
    <r>
      <rPr>
        <b/>
        <sz val="12"/>
        <color theme="1"/>
        <rFont val="Calibri"/>
        <family val="2"/>
        <scheme val="minor"/>
      </rPr>
      <t xml:space="preserve"> 1000020079</t>
    </r>
  </si>
  <si>
    <r>
      <t xml:space="preserve">Copricapo ignifugo per saldatori </t>
    </r>
    <r>
      <rPr>
        <b/>
        <sz val="12"/>
        <color theme="1"/>
        <rFont val="Calibri"/>
        <family val="2"/>
        <scheme val="minor"/>
      </rPr>
      <t>1000032092</t>
    </r>
  </si>
  <si>
    <r>
      <t xml:space="preserve">Facciale filtrante FFP3                       </t>
    </r>
    <r>
      <rPr>
        <b/>
        <sz val="12"/>
        <color theme="1"/>
        <rFont val="Calibri"/>
        <family val="2"/>
        <scheme val="minor"/>
      </rPr>
      <t>1000027992</t>
    </r>
  </si>
  <si>
    <r>
      <t xml:space="preserve">Elmetto di Protezione </t>
    </r>
    <r>
      <rPr>
        <b/>
        <sz val="12"/>
        <color theme="1"/>
        <rFont val="Calibri"/>
        <family val="2"/>
        <scheme val="minor"/>
      </rPr>
      <t>1000024193</t>
    </r>
  </si>
  <si>
    <r>
      <t xml:space="preserve">Elmetto di protezione per impianti </t>
    </r>
    <r>
      <rPr>
        <b/>
        <sz val="12"/>
        <color theme="1"/>
        <rFont val="Calibri"/>
        <family val="2"/>
        <scheme val="minor"/>
      </rPr>
      <t>1000035713</t>
    </r>
  </si>
  <si>
    <r>
      <t xml:space="preserve">Elmetto protettivo con cuffie e visiera per attività di decespugliamento e sramatura con motosega </t>
    </r>
    <r>
      <rPr>
        <b/>
        <sz val="12"/>
        <color theme="1"/>
        <rFont val="Calibri"/>
        <family val="2"/>
        <scheme val="minor"/>
      </rPr>
      <t>1000035721</t>
    </r>
  </si>
  <si>
    <r>
      <t xml:space="preserve">Occhiale a mascherina per saldatura </t>
    </r>
    <r>
      <rPr>
        <b/>
        <sz val="12"/>
        <color theme="1"/>
        <rFont val="Calibri"/>
        <family val="2"/>
        <scheme val="minor"/>
      </rPr>
      <t>1000035725</t>
    </r>
  </si>
  <si>
    <r>
      <t xml:space="preserve">Occhiale di protezione ad astina      </t>
    </r>
    <r>
      <rPr>
        <b/>
        <sz val="12"/>
        <color theme="1"/>
        <rFont val="Calibri"/>
        <family val="2"/>
        <scheme val="minor"/>
      </rPr>
      <t>1000027916</t>
    </r>
  </si>
  <si>
    <r>
      <t xml:space="preserve">Occhiale di protezione a mascherina </t>
    </r>
    <r>
      <rPr>
        <b/>
        <sz val="12"/>
        <color theme="1"/>
        <rFont val="Calibri"/>
        <family val="2"/>
        <scheme val="minor"/>
      </rPr>
      <t>100009844</t>
    </r>
  </si>
  <si>
    <r>
      <t xml:space="preserve">Cuffia usa e getta </t>
    </r>
    <r>
      <rPr>
        <b/>
        <sz val="12"/>
        <color theme="1"/>
        <rFont val="Calibri"/>
        <family val="2"/>
        <scheme val="minor"/>
      </rPr>
      <t>1000035726</t>
    </r>
  </si>
  <si>
    <r>
      <t xml:space="preserve">Filtri 9100XX per casco e maschera per saldatori </t>
    </r>
    <r>
      <rPr>
        <b/>
        <sz val="12"/>
        <color theme="1"/>
        <rFont val="Calibri"/>
        <family val="2"/>
        <scheme val="minor"/>
      </rPr>
      <t>1000035720</t>
    </r>
  </si>
  <si>
    <r>
      <t xml:space="preserve">Maschera per saldatura con aperture laterali </t>
    </r>
    <r>
      <rPr>
        <b/>
        <sz val="12"/>
        <color theme="1"/>
        <rFont val="Calibri"/>
        <family val="2"/>
        <scheme val="minor"/>
      </rPr>
      <t>1000023794</t>
    </r>
  </si>
  <si>
    <r>
      <t xml:space="preserve">Cuffia auricolare innestabile su elmetto per l'industria </t>
    </r>
    <r>
      <rPr>
        <b/>
        <sz val="12"/>
        <color theme="1"/>
        <rFont val="Calibri"/>
        <family val="2"/>
        <scheme val="minor"/>
      </rPr>
      <t>1000035712</t>
    </r>
  </si>
  <si>
    <r>
      <t xml:space="preserve">Inserti auricolari </t>
    </r>
    <r>
      <rPr>
        <b/>
        <sz val="12"/>
        <color theme="1"/>
        <rFont val="Calibri"/>
        <family val="2"/>
        <scheme val="minor"/>
      </rPr>
      <t>1000024148</t>
    </r>
  </si>
  <si>
    <r>
      <t xml:space="preserve">Semimaschera </t>
    </r>
    <r>
      <rPr>
        <b/>
        <sz val="12"/>
        <color theme="1"/>
        <rFont val="Calibri"/>
        <family val="2"/>
        <scheme val="minor"/>
      </rPr>
      <t>1000035730</t>
    </r>
  </si>
  <si>
    <r>
      <t xml:space="preserve">Respiratore a semimaschera </t>
    </r>
    <r>
      <rPr>
        <b/>
        <sz val="12"/>
        <color theme="1"/>
        <rFont val="Calibri"/>
        <family val="2"/>
        <scheme val="minor"/>
      </rPr>
      <t>1000035728</t>
    </r>
  </si>
  <si>
    <r>
      <t xml:space="preserve">Guanti impermeabili </t>
    </r>
    <r>
      <rPr>
        <b/>
        <sz val="12"/>
        <color theme="1"/>
        <rFont val="Calibri"/>
        <family val="2"/>
        <scheme val="minor"/>
      </rPr>
      <t>1000022394</t>
    </r>
  </si>
  <si>
    <r>
      <t xml:space="preserve">Cintura di sostegno lombare </t>
    </r>
    <r>
      <rPr>
        <b/>
        <sz val="12"/>
        <color theme="1"/>
        <rFont val="Calibri"/>
        <family val="2"/>
        <scheme val="minor"/>
      </rPr>
      <t>1000035701</t>
    </r>
  </si>
  <si>
    <r>
      <t xml:space="preserve">Grembiule in PVC per cernita manuale </t>
    </r>
    <r>
      <rPr>
        <b/>
        <sz val="12"/>
        <color theme="1"/>
        <rFont val="Calibri"/>
        <family val="2"/>
        <scheme val="minor"/>
      </rPr>
      <t>1000035778</t>
    </r>
  </si>
  <si>
    <r>
      <t xml:space="preserve">Giacca di protezione per utilizzo di motoseghe </t>
    </r>
    <r>
      <rPr>
        <b/>
        <sz val="12"/>
        <color theme="1"/>
        <rFont val="Calibri"/>
        <family val="2"/>
        <scheme val="minor"/>
      </rPr>
      <t>1000035700</t>
    </r>
  </si>
  <si>
    <r>
      <t xml:space="preserve">Grembiule per saldatori </t>
    </r>
    <r>
      <rPr>
        <b/>
        <sz val="12"/>
        <color theme="1"/>
        <rFont val="Calibri"/>
        <family val="2"/>
        <scheme val="minor"/>
      </rPr>
      <t>1000024143</t>
    </r>
  </si>
  <si>
    <r>
      <t xml:space="preserve">Manicotti in crosta per saldatori </t>
    </r>
    <r>
      <rPr>
        <b/>
        <sz val="12"/>
        <color theme="1"/>
        <rFont val="Calibri"/>
        <family val="2"/>
        <scheme val="minor"/>
      </rPr>
      <t>1000035779</t>
    </r>
  </si>
  <si>
    <r>
      <t xml:space="preserve">Manicotti per addetti alla cernita del multimateriali </t>
    </r>
    <r>
      <rPr>
        <b/>
        <sz val="12"/>
        <color theme="1"/>
        <rFont val="Calibri"/>
        <family val="2"/>
        <scheme val="minor"/>
      </rPr>
      <t>1000035699</t>
    </r>
  </si>
  <si>
    <r>
      <t xml:space="preserve">Pantaloni protezione per utilizzo motoseghe </t>
    </r>
    <r>
      <rPr>
        <b/>
        <sz val="12"/>
        <color theme="1"/>
        <rFont val="Calibri"/>
        <family val="2"/>
        <scheme val="minor"/>
      </rPr>
      <t>1000035780</t>
    </r>
  </si>
  <si>
    <r>
      <t xml:space="preserve">Pedana isolante per lavori elettriciin cabina MT (pz) </t>
    </r>
    <r>
      <rPr>
        <b/>
        <sz val="12"/>
        <color theme="1"/>
        <rFont val="Calibri"/>
        <family val="2"/>
        <scheme val="minor"/>
      </rPr>
      <t>1000035698</t>
    </r>
  </si>
  <si>
    <r>
      <t xml:space="preserve">Tappetto isolante per elettricisti per interventi in bassatenzione e in cabina (metri) </t>
    </r>
    <r>
      <rPr>
        <b/>
        <sz val="12"/>
        <color theme="1"/>
        <rFont val="Calibri"/>
        <family val="2"/>
        <scheme val="minor"/>
      </rPr>
      <t>1000035697</t>
    </r>
  </si>
  <si>
    <r>
      <t xml:space="preserve">Telo isolante per elettricisti per interventi in bassa tensione </t>
    </r>
    <r>
      <rPr>
        <b/>
        <sz val="12"/>
        <color theme="1"/>
        <rFont val="Calibri"/>
        <family val="2"/>
        <scheme val="minor"/>
      </rPr>
      <t>1000035692</t>
    </r>
  </si>
  <si>
    <r>
      <t xml:space="preserve">Tuta in polipropilene di colore verde Cat. 1 </t>
    </r>
    <r>
      <rPr>
        <b/>
        <sz val="12"/>
        <color theme="1"/>
        <rFont val="Calibri"/>
        <family val="2"/>
        <scheme val="minor"/>
      </rPr>
      <t>1000035691</t>
    </r>
  </si>
  <si>
    <r>
      <t xml:space="preserve">Gambali di protezione per addetti al decespugliamento </t>
    </r>
    <r>
      <rPr>
        <b/>
        <sz val="12"/>
        <color theme="1"/>
        <rFont val="Calibri"/>
        <family val="2"/>
        <scheme val="minor"/>
      </rPr>
      <t>1000024155</t>
    </r>
  </si>
  <si>
    <r>
      <t xml:space="preserve">Calzatura per autisti addetti alla conduzione dei mezzi pesanti - dotazione estiva </t>
    </r>
    <r>
      <rPr>
        <b/>
        <sz val="12"/>
        <color theme="1"/>
        <rFont val="Calibri"/>
        <family val="2"/>
        <scheme val="minor"/>
      </rPr>
      <t>1000024503</t>
    </r>
  </si>
  <si>
    <r>
      <t xml:space="preserve">Calzatura per autisti addetti alla conduzione dei mezzi pesanti - dotazione invernale </t>
    </r>
    <r>
      <rPr>
        <b/>
        <sz val="12"/>
        <color theme="1"/>
        <rFont val="Calibri"/>
        <family val="2"/>
        <scheme val="minor"/>
      </rPr>
      <t>1000024504</t>
    </r>
  </si>
  <si>
    <r>
      <t xml:space="preserve">Calzature alla caviglia per addetti alle officine agli impianti con protezione metatarsale </t>
    </r>
    <r>
      <rPr>
        <b/>
        <sz val="12"/>
        <color theme="1"/>
        <rFont val="Calibri"/>
        <family val="2"/>
        <scheme val="minor"/>
      </rPr>
      <t>1000024505</t>
    </r>
  </si>
  <si>
    <r>
      <t xml:space="preserve">Calzature per operai addetti ai servizi di igiene urbana - dotazione estiva      </t>
    </r>
    <r>
      <rPr>
        <b/>
        <sz val="12"/>
        <color theme="1"/>
        <rFont val="Calibri"/>
        <family val="2"/>
        <scheme val="minor"/>
      </rPr>
      <t>1000024501</t>
    </r>
  </si>
  <si>
    <r>
      <t xml:space="preserve">Calzature per operai addetti ai servizi di igiene urbana - dotazione invernale </t>
    </r>
    <r>
      <rPr>
        <b/>
        <sz val="12"/>
        <color theme="1"/>
        <rFont val="Calibri"/>
        <family val="2"/>
        <scheme val="minor"/>
      </rPr>
      <t>1000024502</t>
    </r>
  </si>
  <si>
    <r>
      <t xml:space="preserve">Scarpe di protezione per utilizzo di motoseghe </t>
    </r>
    <r>
      <rPr>
        <b/>
        <sz val="12"/>
        <color theme="1"/>
        <rFont val="Calibri"/>
        <family val="2"/>
        <scheme val="minor"/>
      </rPr>
      <t>1000035705</t>
    </r>
  </si>
  <si>
    <r>
      <t xml:space="preserve">Stivali di sicurezza in PVC alti al ginocchio </t>
    </r>
    <r>
      <rPr>
        <b/>
        <sz val="12"/>
        <color theme="1"/>
        <rFont val="Calibri"/>
        <family val="2"/>
        <scheme val="minor"/>
      </rPr>
      <t>1000035706</t>
    </r>
  </si>
  <si>
    <r>
      <t xml:space="preserve">Tronchetti dielettrici per lavori sotto tensione </t>
    </r>
    <r>
      <rPr>
        <b/>
        <sz val="12"/>
        <color theme="1"/>
        <rFont val="Calibri"/>
        <family val="2"/>
        <scheme val="minor"/>
      </rPr>
      <t>1000035707</t>
    </r>
  </si>
  <si>
    <r>
      <t xml:space="preserve">Visiera di protezione da maschera facciale  </t>
    </r>
    <r>
      <rPr>
        <b/>
        <sz val="12"/>
        <color theme="1"/>
        <rFont val="Calibri"/>
        <family val="2"/>
        <scheme val="minor"/>
      </rPr>
      <t>1000035731</t>
    </r>
  </si>
  <si>
    <r>
      <t xml:space="preserve">Guanti in pelle fiore                     </t>
    </r>
    <r>
      <rPr>
        <b/>
        <sz val="12"/>
        <color theme="1"/>
        <rFont val="Calibri"/>
        <family val="2"/>
        <scheme val="minor"/>
      </rPr>
      <t>1000024480</t>
    </r>
  </si>
  <si>
    <r>
      <t xml:space="preserve">Guanti di protezione per utilizzatori di motoseghe </t>
    </r>
    <r>
      <rPr>
        <b/>
        <sz val="12"/>
        <color theme="1"/>
        <rFont val="Calibri"/>
        <family val="2"/>
        <scheme val="minor"/>
      </rPr>
      <t>1000023699</t>
    </r>
  </si>
  <si>
    <r>
      <t xml:space="preserve">Guanti in cotone con palmo spalmato in poliuretano </t>
    </r>
    <r>
      <rPr>
        <b/>
        <sz val="12"/>
        <color theme="1"/>
        <rFont val="Calibri"/>
        <family val="2"/>
        <scheme val="minor"/>
      </rPr>
      <t>1000028296</t>
    </r>
  </si>
  <si>
    <r>
      <t xml:space="preserve">Guanti in crosta m.c.                   </t>
    </r>
    <r>
      <rPr>
        <b/>
        <sz val="12"/>
        <color theme="1"/>
        <rFont val="Calibri"/>
        <family val="2"/>
        <scheme val="minor"/>
      </rPr>
      <t>1000032096</t>
    </r>
  </si>
  <si>
    <r>
      <t xml:space="preserve">Guanti in crosta per saldatura </t>
    </r>
    <r>
      <rPr>
        <b/>
        <sz val="12"/>
        <color theme="1"/>
        <rFont val="Calibri"/>
        <family val="2"/>
        <scheme val="minor"/>
      </rPr>
      <t>1000016565</t>
    </r>
  </si>
  <si>
    <r>
      <t xml:space="preserve">Cuffia auricolare bordatura temporale </t>
    </r>
    <r>
      <rPr>
        <b/>
        <sz val="12"/>
        <color theme="1"/>
        <rFont val="Calibri"/>
        <family val="2"/>
        <scheme val="minor"/>
      </rPr>
      <t>1000028291</t>
    </r>
  </si>
  <si>
    <r>
      <t xml:space="preserve">Guanti in latek antitaglio  </t>
    </r>
    <r>
      <rPr>
        <b/>
        <sz val="12"/>
        <color theme="1"/>
        <rFont val="Calibri"/>
        <family val="2"/>
        <scheme val="minor"/>
      </rPr>
      <t>100024188</t>
    </r>
  </si>
  <si>
    <r>
      <t xml:space="preserve">Guanti in nitrile usa e getta manica lunga      </t>
    </r>
    <r>
      <rPr>
        <b/>
        <sz val="12"/>
        <color theme="1"/>
        <rFont val="Calibri"/>
        <family val="2"/>
        <scheme val="minor"/>
      </rPr>
      <t>1000035247</t>
    </r>
  </si>
  <si>
    <r>
      <t xml:space="preserve">Guanti in nitrile usa e getta </t>
    </r>
    <r>
      <rPr>
        <b/>
        <sz val="12"/>
        <color theme="1"/>
        <rFont val="Calibri"/>
        <family val="2"/>
        <scheme val="minor"/>
      </rPr>
      <t>1000033798</t>
    </r>
  </si>
  <si>
    <r>
      <t xml:space="preserve">Guanti in pelle autisti </t>
    </r>
    <r>
      <rPr>
        <b/>
        <sz val="12"/>
        <color theme="1"/>
        <rFont val="Calibri"/>
        <family val="2"/>
        <scheme val="minor"/>
      </rPr>
      <t>1000024484</t>
    </r>
  </si>
  <si>
    <r>
      <t xml:space="preserve">Guanti NBR - MC (4.1.4.3) </t>
    </r>
    <r>
      <rPr>
        <b/>
        <sz val="12"/>
        <color theme="1"/>
        <rFont val="Calibri"/>
        <family val="2"/>
        <scheme val="minor"/>
      </rPr>
      <t>1000023591</t>
    </r>
  </si>
  <si>
    <r>
      <t>Guanti NBR - MC (4.2.1.1)</t>
    </r>
    <r>
      <rPr>
        <b/>
        <sz val="12"/>
        <color theme="1"/>
        <rFont val="Calibri"/>
        <family val="2"/>
        <scheme val="minor"/>
      </rPr>
      <t xml:space="preserve"> 1000023740</t>
    </r>
  </si>
  <si>
    <r>
      <t xml:space="preserve">Guanti NBR - ML </t>
    </r>
    <r>
      <rPr>
        <b/>
        <sz val="12"/>
        <color theme="1"/>
        <rFont val="Calibri"/>
        <family val="2"/>
        <scheme val="minor"/>
      </rPr>
      <t>1000023737</t>
    </r>
  </si>
  <si>
    <r>
      <t xml:space="preserve">Guanti per la cernita manuale del multimateriale </t>
    </r>
    <r>
      <rPr>
        <b/>
        <sz val="12"/>
        <color theme="1"/>
        <rFont val="Calibri"/>
        <family val="2"/>
        <scheme val="minor"/>
      </rPr>
      <t>1000035704</t>
    </r>
  </si>
  <si>
    <r>
      <t xml:space="preserve">Guanti gomma per elettricisti per interventi in basssa tensione </t>
    </r>
    <r>
      <rPr>
        <b/>
        <sz val="12"/>
        <color theme="1"/>
        <rFont val="Calibri"/>
        <family val="2"/>
        <scheme val="minor"/>
      </rPr>
      <t>1000035708</t>
    </r>
  </si>
  <si>
    <r>
      <t xml:space="preserve">Guanti gomma per lavori elettirci in cabina MT </t>
    </r>
    <r>
      <rPr>
        <b/>
        <sz val="12"/>
        <color theme="1"/>
        <rFont val="Calibri"/>
        <family val="2"/>
        <scheme val="minor"/>
      </rPr>
      <t>1000035709</t>
    </r>
  </si>
  <si>
    <r>
      <t xml:space="preserve">Tute in polietilene Cat. 3             </t>
    </r>
    <r>
      <rPr>
        <b/>
        <sz val="12"/>
        <color theme="1"/>
        <rFont val="Calibri"/>
        <family val="2"/>
        <scheme val="minor"/>
      </rPr>
      <t>1000035248</t>
    </r>
  </si>
  <si>
    <r>
      <t xml:space="preserve">Filtro in plastica A2B2E2K2P3 </t>
    </r>
    <r>
      <rPr>
        <b/>
        <sz val="12"/>
        <color theme="1"/>
        <rFont val="Calibri"/>
        <family val="2"/>
        <scheme val="minor"/>
      </rPr>
      <t>1000035718</t>
    </r>
  </si>
  <si>
    <r>
      <t xml:space="preserve">Maschera pieno facciale </t>
    </r>
    <r>
      <rPr>
        <b/>
        <sz val="12"/>
        <color theme="1"/>
        <rFont val="Calibri"/>
        <family val="2"/>
        <scheme val="minor"/>
      </rPr>
      <t>1000035723</t>
    </r>
  </si>
  <si>
    <r>
      <t xml:space="preserve">Filtri combinati ABEK1P3 </t>
    </r>
    <r>
      <rPr>
        <b/>
        <sz val="12"/>
        <color theme="1"/>
        <rFont val="Calibri"/>
        <family val="2"/>
        <scheme val="minor"/>
      </rPr>
      <t>1000039509</t>
    </r>
  </si>
  <si>
    <r>
      <t xml:space="preserve">Filtri combinati A2P3 </t>
    </r>
    <r>
      <rPr>
        <b/>
        <sz val="12"/>
        <color theme="1"/>
        <rFont val="Calibri"/>
        <family val="2"/>
        <scheme val="minor"/>
      </rPr>
      <t>1000039510</t>
    </r>
  </si>
  <si>
    <r>
      <t>Maschera semi facciale monouso</t>
    </r>
    <r>
      <rPr>
        <b/>
        <sz val="12"/>
        <color theme="1"/>
        <rFont val="Calibri"/>
        <family val="2"/>
        <scheme val="minor"/>
      </rPr>
      <t xml:space="preserve"> 1000039511</t>
    </r>
  </si>
  <si>
    <r>
      <t xml:space="preserve">Tuta antipuntura, casco e guanti </t>
    </r>
    <r>
      <rPr>
        <b/>
        <sz val="12"/>
        <color theme="1"/>
        <rFont val="Calibri"/>
        <family val="2"/>
        <scheme val="minor"/>
      </rPr>
      <t>1000039508</t>
    </r>
  </si>
  <si>
    <r>
      <t xml:space="preserve">Calzari monouso in Tyvec Cat. 3 </t>
    </r>
    <r>
      <rPr>
        <b/>
        <sz val="12"/>
        <color theme="1"/>
        <rFont val="Calibri"/>
        <family val="2"/>
        <scheme val="minor"/>
      </rPr>
      <t>1000024189</t>
    </r>
  </si>
  <si>
    <r>
      <t xml:space="preserve">Copri scarpe isolanti elettricamente </t>
    </r>
    <r>
      <rPr>
        <b/>
        <sz val="12"/>
        <color theme="1"/>
        <rFont val="Calibri"/>
        <family val="2"/>
        <scheme val="minor"/>
      </rPr>
      <t>1000023639</t>
    </r>
  </si>
  <si>
    <r>
      <t xml:space="preserve">Grembiule in crosta per addetti al decespugliamento </t>
    </r>
    <r>
      <rPr>
        <b/>
        <sz val="12"/>
        <color theme="1"/>
        <rFont val="Calibri"/>
        <family val="2"/>
        <scheme val="minor"/>
      </rPr>
      <t>1000023903</t>
    </r>
  </si>
  <si>
    <t>COSTO PREVISIONALE FORNITURA</t>
  </si>
  <si>
    <r>
      <t xml:space="preserve">Gambali in crosta per saldatori </t>
    </r>
    <r>
      <rPr>
        <b/>
        <sz val="12"/>
        <color theme="1"/>
        <rFont val="Calibri"/>
        <family val="2"/>
        <scheme val="minor"/>
      </rPr>
      <t>1000032094</t>
    </r>
  </si>
  <si>
    <t xml:space="preserve">COSTO UNITARIO €  </t>
  </si>
  <si>
    <t>COSTO COMPLESSIVO €</t>
  </si>
  <si>
    <t>__________________________ in lettere</t>
  </si>
  <si>
    <t>_________________ in lettere</t>
  </si>
  <si>
    <t>________________ in lettere</t>
  </si>
  <si>
    <t>_____________________ in lettere</t>
  </si>
  <si>
    <t>OFFERTA ECONOMICA LOTTO III - ALLEGATO 3B LOTTO III</t>
  </si>
  <si>
    <t>OFFERTA ECONOMICA LOTTO II - ALLEGATO 3B LOTTO II</t>
  </si>
  <si>
    <t>OFFERTA ECONOMICA LOTTO I - ALLEGATO 3B LOTTO I</t>
  </si>
  <si>
    <t xml:space="preserve">OFFERTA ECONOMICA - ALLEGATO 3B </t>
  </si>
  <si>
    <t>OFFERTA ECONOMICA LOTTO IV - ALLEGATO 3B LOTTO IV</t>
  </si>
  <si>
    <t>COMPLESSIVO IV LOTTO</t>
  </si>
  <si>
    <t>in lettere</t>
  </si>
  <si>
    <t>in cifre</t>
  </si>
  <si>
    <t>COMPLESSIVO III LOTTO</t>
  </si>
  <si>
    <t>COMPLESSIVO I LOTTO</t>
  </si>
  <si>
    <t>COMPLESSIVO II LOTTO</t>
  </si>
  <si>
    <t>gsdf</t>
  </si>
  <si>
    <t>__________________ in lettere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</si>
</sst>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color indexed="8"/>
      <name val="Calibri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0" fontId="3" fillId="0" borderId="0" xfId="0" applyNumberFormat="1" applyFont="1" applyBorder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44" fontId="0" fillId="0" borderId="0" xfId="1" applyFont="1" applyBorder="1"/>
    <xf numFmtId="0" fontId="3" fillId="0" borderId="0" xfId="0" applyFont="1" applyBorder="1"/>
    <xf numFmtId="4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164" fontId="3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76211</xdr:colOff>
      <xdr:row>0</xdr:row>
      <xdr:rowOff>66675</xdr:rowOff>
    </xdr:from>
    <xdr:to>
      <xdr:col>4</xdr:col>
      <xdr:colOff>87809</xdr:colOff>
      <xdr:row>12</xdr:row>
      <xdr:rowOff>48675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11" y="66675"/>
          <a:ext cx="2449998" cy="22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I27"/>
  <sheetViews>
    <sheetView tabSelected="1" workbookViewId="0">
      <selection activeCell="I17" sqref="I16:I17"/>
    </sheetView>
  </sheetViews>
  <sheetFormatPr defaultRowHeight="15" x14ac:dyDescent="0.25"/>
  <cols>
    <col min="8" max="8" width="25.28515625" customWidth="1"/>
  </cols>
  <sheetData>
    <row r="19" spans="1:9" ht="28.5" x14ac:dyDescent="0.25">
      <c r="A19" s="23" t="s">
        <v>82</v>
      </c>
      <c r="B19" s="23"/>
      <c r="C19" s="23"/>
      <c r="D19" s="23"/>
      <c r="E19" s="23"/>
      <c r="F19" s="23"/>
      <c r="G19" s="23"/>
      <c r="H19" s="23"/>
    </row>
    <row r="27" spans="1:9" ht="21" x14ac:dyDescent="0.25">
      <c r="A27" s="22"/>
      <c r="B27" s="22"/>
      <c r="C27" s="22"/>
      <c r="D27" s="22"/>
      <c r="E27" s="22"/>
      <c r="F27" s="22"/>
      <c r="G27" s="22"/>
      <c r="H27" s="22"/>
      <c r="I27" s="22"/>
    </row>
  </sheetData>
  <sheetProtection algorithmName="SHA-512" hashValue="kR3GduFDbozjPq3NKMLkwog0++XOaOHHQqgUe+1+SHmoLsVqmxdD+v006f1bjHo5ApcKaSqncMM5nAV9smHCVg==" saltValue="73O1TnRTfUzHggxV1pbVXg==" spinCount="100000" sheet="1" objects="1" scenarios="1" formatCells="0" formatColumns="0"/>
  <mergeCells count="2">
    <mergeCell ref="A27:I27"/>
    <mergeCell ref="A19:H19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2"/>
  <sheetViews>
    <sheetView zoomScale="91" zoomScaleNormal="91" workbookViewId="0">
      <selection activeCell="G3" sqref="G3"/>
    </sheetView>
  </sheetViews>
  <sheetFormatPr defaultColWidth="9.140625" defaultRowHeight="15.75" x14ac:dyDescent="0.25"/>
  <cols>
    <col min="1" max="1" width="16" style="1" customWidth="1"/>
    <col min="2" max="2" width="18.42578125" style="1" customWidth="1"/>
    <col min="3" max="3" width="16.42578125" style="1" customWidth="1"/>
    <col min="4" max="4" width="15.5703125" style="1" customWidth="1"/>
    <col min="5" max="5" width="16" style="7" hidden="1" customWidth="1"/>
    <col min="6" max="6" width="31.7109375" style="8" hidden="1" customWidth="1"/>
    <col min="7" max="7" width="20.5703125" style="1" customWidth="1"/>
    <col min="8" max="8" width="30.85546875" style="1" customWidth="1"/>
    <col min="9" max="9" width="10.42578125" style="1" bestFit="1" customWidth="1"/>
    <col min="10" max="16384" width="9.140625" style="1"/>
  </cols>
  <sheetData>
    <row r="1" spans="1:9" ht="45" customHeight="1" x14ac:dyDescent="0.25">
      <c r="A1" s="34" t="s">
        <v>81</v>
      </c>
      <c r="B1" s="34"/>
      <c r="C1" s="34"/>
      <c r="D1" s="34"/>
      <c r="E1" s="34"/>
      <c r="F1" s="34"/>
      <c r="G1" s="34"/>
      <c r="H1" s="34"/>
    </row>
    <row r="2" spans="1:9" s="5" customFormat="1" ht="78" customHeight="1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71</v>
      </c>
      <c r="G2" s="3" t="s">
        <v>73</v>
      </c>
      <c r="H2" s="3" t="s">
        <v>74</v>
      </c>
    </row>
    <row r="3" spans="1:9" ht="47.1" customHeight="1" x14ac:dyDescent="0.25">
      <c r="A3" s="27">
        <v>1</v>
      </c>
      <c r="B3" s="28" t="s">
        <v>7</v>
      </c>
      <c r="C3" s="29">
        <v>5</v>
      </c>
      <c r="D3" s="24">
        <f>C3*4</f>
        <v>20</v>
      </c>
      <c r="E3" s="25">
        <v>1028.04</v>
      </c>
      <c r="F3" s="26">
        <f>D3*E3</f>
        <v>20560.8</v>
      </c>
      <c r="G3" s="16"/>
      <c r="H3" s="12">
        <f>G3*D5</f>
        <v>0</v>
      </c>
      <c r="I3" s="10"/>
    </row>
    <row r="4" spans="1:9" ht="51" customHeight="1" x14ac:dyDescent="0.25">
      <c r="A4" s="27"/>
      <c r="B4" s="28"/>
      <c r="C4" s="30"/>
      <c r="D4" s="24"/>
      <c r="E4" s="25"/>
      <c r="F4" s="26"/>
      <c r="G4" s="17" t="s">
        <v>76</v>
      </c>
      <c r="H4" s="17" t="s">
        <v>75</v>
      </c>
    </row>
    <row r="5" spans="1:9" ht="53.25" customHeight="1" x14ac:dyDescent="0.25">
      <c r="A5" s="27">
        <v>2</v>
      </c>
      <c r="B5" s="28" t="s">
        <v>17</v>
      </c>
      <c r="C5" s="29">
        <v>5</v>
      </c>
      <c r="D5" s="24">
        <f>C5*4</f>
        <v>20</v>
      </c>
      <c r="E5" s="25">
        <v>268.32</v>
      </c>
      <c r="F5" s="26">
        <f t="shared" ref="F5" si="0">D5*E5</f>
        <v>5366.4</v>
      </c>
      <c r="G5" s="18"/>
      <c r="H5" s="12">
        <f>G5*D5</f>
        <v>0</v>
      </c>
      <c r="I5" s="10"/>
    </row>
    <row r="6" spans="1:9" ht="51" customHeight="1" x14ac:dyDescent="0.25">
      <c r="A6" s="27"/>
      <c r="B6" s="28"/>
      <c r="C6" s="30"/>
      <c r="D6" s="24"/>
      <c r="E6" s="25"/>
      <c r="F6" s="26"/>
      <c r="G6" s="17" t="s">
        <v>76</v>
      </c>
      <c r="H6" s="17" t="s">
        <v>75</v>
      </c>
    </row>
    <row r="7" spans="1:9" ht="47.1" customHeight="1" x14ac:dyDescent="0.25">
      <c r="A7" s="27">
        <v>3</v>
      </c>
      <c r="B7" s="28" t="s">
        <v>18</v>
      </c>
      <c r="C7" s="29">
        <v>40</v>
      </c>
      <c r="D7" s="24">
        <f>C7*4</f>
        <v>160</v>
      </c>
      <c r="E7" s="25">
        <v>551.92999999999995</v>
      </c>
      <c r="F7" s="26">
        <f t="shared" ref="F7" si="1">D7*E7</f>
        <v>88308.799999999988</v>
      </c>
      <c r="G7" s="18"/>
      <c r="H7" s="12">
        <f>D7*G7</f>
        <v>0</v>
      </c>
      <c r="I7" s="10"/>
    </row>
    <row r="8" spans="1:9" ht="47.1" customHeight="1" x14ac:dyDescent="0.25">
      <c r="A8" s="27"/>
      <c r="B8" s="28"/>
      <c r="C8" s="30"/>
      <c r="D8" s="24"/>
      <c r="E8" s="25"/>
      <c r="F8" s="26"/>
      <c r="G8" s="17" t="s">
        <v>76</v>
      </c>
      <c r="H8" s="17" t="s">
        <v>75</v>
      </c>
    </row>
    <row r="9" spans="1:9" ht="47.1" customHeight="1" x14ac:dyDescent="0.25">
      <c r="A9" s="27">
        <v>4</v>
      </c>
      <c r="B9" s="28" t="s">
        <v>13</v>
      </c>
      <c r="C9" s="29">
        <v>75</v>
      </c>
      <c r="D9" s="24">
        <f>C9*4</f>
        <v>300</v>
      </c>
      <c r="E9" s="25">
        <v>13.13</v>
      </c>
      <c r="F9" s="26">
        <f t="shared" ref="F9" si="2">D9*E9</f>
        <v>3939.0000000000005</v>
      </c>
      <c r="G9" s="19"/>
      <c r="H9" s="12">
        <f>D9*G9</f>
        <v>0</v>
      </c>
      <c r="I9" s="10"/>
    </row>
    <row r="10" spans="1:9" ht="47.1" customHeight="1" x14ac:dyDescent="0.25">
      <c r="A10" s="27"/>
      <c r="B10" s="28"/>
      <c r="C10" s="30"/>
      <c r="D10" s="24"/>
      <c r="E10" s="25"/>
      <c r="F10" s="26"/>
      <c r="G10" s="17" t="s">
        <v>76</v>
      </c>
      <c r="H10" s="17" t="s">
        <v>75</v>
      </c>
    </row>
    <row r="11" spans="1:9" ht="47.1" customHeight="1" x14ac:dyDescent="0.25">
      <c r="A11" s="27">
        <v>5</v>
      </c>
      <c r="B11" s="28" t="s">
        <v>8</v>
      </c>
      <c r="C11" s="29">
        <v>90</v>
      </c>
      <c r="D11" s="24">
        <f>C11*4</f>
        <v>360</v>
      </c>
      <c r="E11" s="25">
        <v>9.23</v>
      </c>
      <c r="F11" s="26">
        <f t="shared" ref="F11" si="3">D11*E11</f>
        <v>3322.8</v>
      </c>
      <c r="G11" s="19"/>
      <c r="H11" s="12">
        <f>D11*G11</f>
        <v>0</v>
      </c>
      <c r="I11" s="10"/>
    </row>
    <row r="12" spans="1:9" ht="47.1" customHeight="1" x14ac:dyDescent="0.25">
      <c r="A12" s="27"/>
      <c r="B12" s="28"/>
      <c r="C12" s="30"/>
      <c r="D12" s="24"/>
      <c r="E12" s="25"/>
      <c r="F12" s="26"/>
      <c r="G12" s="17" t="s">
        <v>76</v>
      </c>
      <c r="H12" s="17" t="s">
        <v>75</v>
      </c>
    </row>
    <row r="13" spans="1:9" ht="47.1" customHeight="1" x14ac:dyDescent="0.25">
      <c r="A13" s="27">
        <v>6</v>
      </c>
      <c r="B13" s="28" t="s">
        <v>19</v>
      </c>
      <c r="C13" s="29">
        <v>200</v>
      </c>
      <c r="D13" s="24">
        <f>C13*4</f>
        <v>800</v>
      </c>
      <c r="E13" s="25">
        <v>26.9</v>
      </c>
      <c r="F13" s="26">
        <f t="shared" ref="F13" si="4">D13*E13</f>
        <v>21520</v>
      </c>
      <c r="G13" s="19"/>
      <c r="H13" s="12">
        <f>D13*G13</f>
        <v>0</v>
      </c>
      <c r="I13" s="10"/>
    </row>
    <row r="14" spans="1:9" ht="47.1" customHeight="1" x14ac:dyDescent="0.25">
      <c r="A14" s="27"/>
      <c r="B14" s="28"/>
      <c r="C14" s="30"/>
      <c r="D14" s="24"/>
      <c r="E14" s="25"/>
      <c r="F14" s="26"/>
      <c r="G14" s="17" t="s">
        <v>76</v>
      </c>
      <c r="H14" s="17" t="s">
        <v>75</v>
      </c>
    </row>
    <row r="15" spans="1:9" ht="47.1" customHeight="1" x14ac:dyDescent="0.25">
      <c r="A15" s="27">
        <v>7</v>
      </c>
      <c r="B15" s="28" t="s">
        <v>50</v>
      </c>
      <c r="C15" s="29">
        <v>200</v>
      </c>
      <c r="D15" s="24">
        <f>C15*4</f>
        <v>800</v>
      </c>
      <c r="E15" s="25">
        <v>20</v>
      </c>
      <c r="F15" s="26">
        <f t="shared" ref="F15" si="5">D15*E15</f>
        <v>16000</v>
      </c>
      <c r="G15" s="19"/>
      <c r="H15" s="12">
        <f>D15*G15</f>
        <v>0</v>
      </c>
      <c r="I15" s="10"/>
    </row>
    <row r="16" spans="1:9" ht="47.1" customHeight="1" x14ac:dyDescent="0.25">
      <c r="A16" s="27"/>
      <c r="B16" s="28"/>
      <c r="C16" s="30"/>
      <c r="D16" s="24"/>
      <c r="E16" s="25"/>
      <c r="F16" s="26"/>
      <c r="G16" s="17"/>
      <c r="H16" s="17"/>
    </row>
    <row r="17" spans="1:9" ht="47.1" customHeight="1" x14ac:dyDescent="0.25">
      <c r="A17" s="27">
        <v>8</v>
      </c>
      <c r="B17" s="28" t="s">
        <v>20</v>
      </c>
      <c r="C17" s="29">
        <v>50000</v>
      </c>
      <c r="D17" s="24">
        <f>C17*4</f>
        <v>200000</v>
      </c>
      <c r="E17" s="25">
        <v>0.18</v>
      </c>
      <c r="F17" s="26">
        <f t="shared" ref="F17" si="6">D17*E17</f>
        <v>36000</v>
      </c>
      <c r="G17" s="19"/>
      <c r="H17" s="12">
        <f>D17*G17</f>
        <v>0</v>
      </c>
      <c r="I17" s="10"/>
    </row>
    <row r="18" spans="1:9" ht="47.1" customHeight="1" x14ac:dyDescent="0.25">
      <c r="A18" s="27"/>
      <c r="B18" s="28"/>
      <c r="C18" s="30"/>
      <c r="D18" s="24"/>
      <c r="E18" s="25"/>
      <c r="F18" s="26"/>
      <c r="G18" s="17" t="s">
        <v>76</v>
      </c>
      <c r="H18" s="17" t="s">
        <v>75</v>
      </c>
    </row>
    <row r="19" spans="1:9" ht="47.1" customHeight="1" x14ac:dyDescent="0.25">
      <c r="A19" s="27">
        <v>9</v>
      </c>
      <c r="B19" s="28" t="s">
        <v>10</v>
      </c>
      <c r="C19" s="29">
        <v>1840</v>
      </c>
      <c r="D19" s="24">
        <f>C19*4</f>
        <v>7360</v>
      </c>
      <c r="E19" s="25">
        <v>12</v>
      </c>
      <c r="F19" s="26">
        <f t="shared" ref="F19" si="7">D19*E19</f>
        <v>88320</v>
      </c>
      <c r="G19" s="19"/>
      <c r="H19" s="12">
        <f>D19*G19</f>
        <v>0</v>
      </c>
      <c r="I19" s="10"/>
    </row>
    <row r="20" spans="1:9" ht="47.1" customHeight="1" x14ac:dyDescent="0.25">
      <c r="A20" s="27"/>
      <c r="B20" s="28"/>
      <c r="C20" s="30"/>
      <c r="D20" s="24"/>
      <c r="E20" s="25"/>
      <c r="F20" s="26"/>
      <c r="G20" s="17" t="s">
        <v>76</v>
      </c>
      <c r="H20" s="17" t="s">
        <v>75</v>
      </c>
    </row>
    <row r="21" spans="1:9" ht="47.1" customHeight="1" x14ac:dyDescent="0.25">
      <c r="A21" s="27">
        <v>10</v>
      </c>
      <c r="B21" s="28" t="s">
        <v>11</v>
      </c>
      <c r="C21" s="29">
        <v>400</v>
      </c>
      <c r="D21" s="24">
        <f>C21*4</f>
        <v>1600</v>
      </c>
      <c r="E21" s="25">
        <v>35</v>
      </c>
      <c r="F21" s="26">
        <f t="shared" ref="F21" si="8">D21*E21</f>
        <v>56000</v>
      </c>
      <c r="G21" s="19"/>
      <c r="H21" s="12">
        <f>D21*G21</f>
        <v>0</v>
      </c>
      <c r="I21" s="10"/>
    </row>
    <row r="22" spans="1:9" ht="47.1" customHeight="1" x14ac:dyDescent="0.25">
      <c r="A22" s="27"/>
      <c r="B22" s="28"/>
      <c r="C22" s="30"/>
      <c r="D22" s="24"/>
      <c r="E22" s="25"/>
      <c r="F22" s="26"/>
      <c r="G22" s="17" t="s">
        <v>76</v>
      </c>
      <c r="H22" s="17" t="s">
        <v>75</v>
      </c>
    </row>
    <row r="23" spans="1:9" s="9" customFormat="1" ht="46.5" customHeight="1" x14ac:dyDescent="0.25">
      <c r="A23" s="27">
        <v>11</v>
      </c>
      <c r="B23" s="28" t="s">
        <v>12</v>
      </c>
      <c r="C23" s="29">
        <v>100</v>
      </c>
      <c r="D23" s="24">
        <f>C23*4</f>
        <v>400</v>
      </c>
      <c r="E23" s="25">
        <v>56.81</v>
      </c>
      <c r="F23" s="26">
        <f t="shared" ref="F23" si="9">D23*E23</f>
        <v>22724</v>
      </c>
      <c r="G23" s="20"/>
      <c r="H23" s="13">
        <f>D23*G23</f>
        <v>0</v>
      </c>
      <c r="I23" s="10"/>
    </row>
    <row r="24" spans="1:9" s="9" customFormat="1" ht="64.5" customHeight="1" x14ac:dyDescent="0.25">
      <c r="A24" s="27"/>
      <c r="B24" s="28"/>
      <c r="C24" s="30"/>
      <c r="D24" s="24"/>
      <c r="E24" s="25"/>
      <c r="F24" s="26"/>
      <c r="G24" s="17" t="s">
        <v>76</v>
      </c>
      <c r="H24" s="17" t="s">
        <v>75</v>
      </c>
    </row>
    <row r="25" spans="1:9" s="9" customFormat="1" ht="47.1" customHeight="1" x14ac:dyDescent="0.25">
      <c r="A25" s="27">
        <v>12</v>
      </c>
      <c r="B25" s="28" t="s">
        <v>6</v>
      </c>
      <c r="C25" s="29">
        <v>100000</v>
      </c>
      <c r="D25" s="24">
        <f>C25*4</f>
        <v>400000</v>
      </c>
      <c r="E25" s="25">
        <v>1.1000000000000001</v>
      </c>
      <c r="F25" s="26">
        <f t="shared" ref="F25" si="10">D25*E25</f>
        <v>440000.00000000006</v>
      </c>
      <c r="G25" s="20"/>
      <c r="H25" s="12">
        <f>D25*G25</f>
        <v>0</v>
      </c>
      <c r="I25" s="10"/>
    </row>
    <row r="26" spans="1:9" s="9" customFormat="1" ht="47.1" customHeight="1" x14ac:dyDescent="0.25">
      <c r="A26" s="27"/>
      <c r="B26" s="28"/>
      <c r="C26" s="30"/>
      <c r="D26" s="24"/>
      <c r="E26" s="25"/>
      <c r="F26" s="26"/>
      <c r="G26" s="17" t="s">
        <v>76</v>
      </c>
      <c r="H26" s="17" t="s">
        <v>75</v>
      </c>
    </row>
    <row r="27" spans="1:9" s="9" customFormat="1" ht="47.1" customHeight="1" x14ac:dyDescent="0.25">
      <c r="A27" s="27">
        <v>13</v>
      </c>
      <c r="B27" s="28" t="s">
        <v>5</v>
      </c>
      <c r="C27" s="29">
        <v>50000</v>
      </c>
      <c r="D27" s="24">
        <f>C27*4</f>
        <v>200000</v>
      </c>
      <c r="E27" s="25">
        <v>1.17</v>
      </c>
      <c r="F27" s="26">
        <f t="shared" ref="F27" si="11">D27*E27</f>
        <v>234000</v>
      </c>
      <c r="G27" s="20"/>
      <c r="H27" s="12">
        <f>D27*G27</f>
        <v>0</v>
      </c>
      <c r="I27" s="10"/>
    </row>
    <row r="28" spans="1:9" s="9" customFormat="1" ht="47.1" customHeight="1" x14ac:dyDescent="0.25">
      <c r="A28" s="27"/>
      <c r="B28" s="28"/>
      <c r="C28" s="30"/>
      <c r="D28" s="24"/>
      <c r="E28" s="25"/>
      <c r="F28" s="26"/>
      <c r="G28" s="17" t="s">
        <v>76</v>
      </c>
      <c r="H28" s="17" t="s">
        <v>75</v>
      </c>
    </row>
    <row r="29" spans="1:9" s="9" customFormat="1" ht="47.1" customHeight="1" x14ac:dyDescent="0.25">
      <c r="A29" s="27">
        <v>14</v>
      </c>
      <c r="B29" s="28" t="s">
        <v>9</v>
      </c>
      <c r="C29" s="29">
        <v>25000</v>
      </c>
      <c r="D29" s="24">
        <f>C29*4</f>
        <v>100000</v>
      </c>
      <c r="E29" s="25">
        <v>1.67</v>
      </c>
      <c r="F29" s="26">
        <f t="shared" ref="F29" si="12">D29*E29</f>
        <v>167000</v>
      </c>
      <c r="G29" s="20"/>
      <c r="H29" s="12">
        <f>D29*G29</f>
        <v>0</v>
      </c>
      <c r="I29" s="10"/>
    </row>
    <row r="30" spans="1:9" s="9" customFormat="1" ht="47.1" customHeight="1" x14ac:dyDescent="0.25">
      <c r="A30" s="27"/>
      <c r="B30" s="28"/>
      <c r="C30" s="30"/>
      <c r="D30" s="24"/>
      <c r="E30" s="25"/>
      <c r="F30" s="26"/>
      <c r="G30" s="17" t="s">
        <v>76</v>
      </c>
      <c r="H30" s="17" t="s">
        <v>75</v>
      </c>
    </row>
    <row r="31" spans="1:9" ht="47.1" customHeight="1" x14ac:dyDescent="0.25">
      <c r="A31" s="27">
        <v>15</v>
      </c>
      <c r="B31" s="28" t="s">
        <v>22</v>
      </c>
      <c r="C31" s="29">
        <v>100</v>
      </c>
      <c r="D31" s="24">
        <f>C31*4</f>
        <v>400</v>
      </c>
      <c r="E31" s="25">
        <v>23.5</v>
      </c>
      <c r="F31" s="26">
        <f t="shared" ref="F31" si="13">D31*E31</f>
        <v>9400</v>
      </c>
      <c r="G31" s="19"/>
      <c r="H31" s="12">
        <f>D31*G31</f>
        <v>0</v>
      </c>
      <c r="I31" s="10"/>
    </row>
    <row r="32" spans="1:9" ht="47.1" customHeight="1" x14ac:dyDescent="0.25">
      <c r="A32" s="27"/>
      <c r="B32" s="28"/>
      <c r="C32" s="30"/>
      <c r="D32" s="24"/>
      <c r="E32" s="25"/>
      <c r="F32" s="26"/>
      <c r="G32" s="17" t="s">
        <v>76</v>
      </c>
      <c r="H32" s="17" t="s">
        <v>75</v>
      </c>
    </row>
    <row r="33" spans="1:9" ht="47.1" customHeight="1" x14ac:dyDescent="0.25">
      <c r="A33" s="27">
        <v>16</v>
      </c>
      <c r="B33" s="31" t="s">
        <v>64</v>
      </c>
      <c r="C33" s="29">
        <v>2500</v>
      </c>
      <c r="D33" s="24">
        <f>C33*4</f>
        <v>10000</v>
      </c>
      <c r="E33" s="25">
        <v>16.91</v>
      </c>
      <c r="F33" s="26">
        <f t="shared" ref="F33" si="14">D33*E33</f>
        <v>169100</v>
      </c>
      <c r="G33" s="19"/>
      <c r="H33" s="12">
        <f>D33*G33</f>
        <v>0</v>
      </c>
      <c r="I33" s="10"/>
    </row>
    <row r="34" spans="1:9" ht="47.1" customHeight="1" x14ac:dyDescent="0.25">
      <c r="A34" s="27"/>
      <c r="B34" s="32"/>
      <c r="C34" s="30"/>
      <c r="D34" s="24"/>
      <c r="E34" s="25"/>
      <c r="F34" s="26"/>
      <c r="G34" s="17" t="s">
        <v>76</v>
      </c>
      <c r="H34" s="17" t="s">
        <v>75</v>
      </c>
    </row>
    <row r="35" spans="1:9" ht="47.1" customHeight="1" x14ac:dyDescent="0.25">
      <c r="A35" s="27">
        <v>17</v>
      </c>
      <c r="B35" s="28" t="s">
        <v>21</v>
      </c>
      <c r="C35" s="29">
        <v>60</v>
      </c>
      <c r="D35" s="24">
        <f>C35*4</f>
        <v>240</v>
      </c>
      <c r="E35" s="25">
        <v>44.44</v>
      </c>
      <c r="F35" s="26">
        <f t="shared" ref="F35" si="15">D35*E35</f>
        <v>10665.599999999999</v>
      </c>
      <c r="G35" s="19"/>
      <c r="H35" s="12">
        <f>D35*G35</f>
        <v>0</v>
      </c>
      <c r="I35" s="10"/>
    </row>
    <row r="36" spans="1:9" ht="47.1" customHeight="1" x14ac:dyDescent="0.25">
      <c r="A36" s="27"/>
      <c r="B36" s="28"/>
      <c r="C36" s="30"/>
      <c r="D36" s="24"/>
      <c r="E36" s="25"/>
      <c r="F36" s="26"/>
      <c r="G36" s="17" t="s">
        <v>76</v>
      </c>
      <c r="H36" s="17" t="s">
        <v>75</v>
      </c>
    </row>
    <row r="37" spans="1:9" ht="47.1" customHeight="1" x14ac:dyDescent="0.25">
      <c r="A37" s="27">
        <v>18</v>
      </c>
      <c r="B37" s="28" t="s">
        <v>62</v>
      </c>
      <c r="C37" s="29">
        <v>200</v>
      </c>
      <c r="D37" s="24">
        <f>C37*4</f>
        <v>800</v>
      </c>
      <c r="E37" s="25">
        <v>20.2</v>
      </c>
      <c r="F37" s="26">
        <f t="shared" ref="F37" si="16">D37*E37</f>
        <v>16160</v>
      </c>
      <c r="G37" s="19"/>
      <c r="H37" s="12">
        <f>D37*G37</f>
        <v>0</v>
      </c>
    </row>
    <row r="38" spans="1:9" ht="47.1" customHeight="1" x14ac:dyDescent="0.25">
      <c r="A38" s="27"/>
      <c r="B38" s="28"/>
      <c r="C38" s="30"/>
      <c r="D38" s="24"/>
      <c r="E38" s="25"/>
      <c r="F38" s="26"/>
      <c r="G38" s="17" t="s">
        <v>76</v>
      </c>
      <c r="H38" s="17" t="s">
        <v>75</v>
      </c>
    </row>
    <row r="39" spans="1:9" ht="45.75" customHeight="1" x14ac:dyDescent="0.25">
      <c r="A39" s="27">
        <v>19</v>
      </c>
      <c r="B39" s="28" t="s">
        <v>63</v>
      </c>
      <c r="C39" s="29">
        <v>20</v>
      </c>
      <c r="D39" s="24">
        <f>C39*4</f>
        <v>80</v>
      </c>
      <c r="E39" s="25">
        <v>124</v>
      </c>
      <c r="F39" s="26">
        <f t="shared" ref="F39" si="17">D39*E39</f>
        <v>9920</v>
      </c>
      <c r="G39" s="19"/>
      <c r="H39" s="12">
        <f>D39*G39</f>
        <v>0</v>
      </c>
    </row>
    <row r="40" spans="1:9" ht="57" customHeight="1" x14ac:dyDescent="0.25">
      <c r="A40" s="27"/>
      <c r="B40" s="28"/>
      <c r="C40" s="30"/>
      <c r="D40" s="24"/>
      <c r="E40" s="25"/>
      <c r="F40" s="26"/>
      <c r="G40" s="17" t="s">
        <v>76</v>
      </c>
      <c r="H40" s="17" t="s">
        <v>75</v>
      </c>
    </row>
    <row r="41" spans="1:9" ht="47.1" customHeight="1" x14ac:dyDescent="0.25">
      <c r="A41" s="27">
        <v>20</v>
      </c>
      <c r="B41" s="28" t="s">
        <v>65</v>
      </c>
      <c r="C41" s="29">
        <v>300</v>
      </c>
      <c r="D41" s="24">
        <f>C41*4</f>
        <v>1200</v>
      </c>
      <c r="E41" s="25">
        <v>15.79</v>
      </c>
      <c r="F41" s="26">
        <f t="shared" ref="F41" si="18">D41*E41</f>
        <v>18948</v>
      </c>
      <c r="G41" s="19"/>
      <c r="H41" s="12">
        <f>D41*G41</f>
        <v>0</v>
      </c>
    </row>
    <row r="42" spans="1:9" ht="47.1" customHeight="1" x14ac:dyDescent="0.25">
      <c r="A42" s="27"/>
      <c r="B42" s="28"/>
      <c r="C42" s="30"/>
      <c r="D42" s="24"/>
      <c r="E42" s="25"/>
      <c r="F42" s="26"/>
      <c r="G42" s="17" t="s">
        <v>76</v>
      </c>
      <c r="H42" s="17" t="s">
        <v>75</v>
      </c>
    </row>
    <row r="43" spans="1:9" ht="47.1" customHeight="1" x14ac:dyDescent="0.25">
      <c r="A43" s="27">
        <v>21</v>
      </c>
      <c r="B43" s="28" t="s">
        <v>66</v>
      </c>
      <c r="C43" s="29">
        <v>50</v>
      </c>
      <c r="D43" s="24">
        <f>C43*4</f>
        <v>200</v>
      </c>
      <c r="E43" s="25">
        <v>32.299999999999997</v>
      </c>
      <c r="F43" s="26">
        <f t="shared" ref="F43" si="19">D43*E43</f>
        <v>6459.9999999999991</v>
      </c>
      <c r="G43" s="19"/>
      <c r="H43" s="12">
        <f>D43*G43</f>
        <v>0</v>
      </c>
    </row>
    <row r="44" spans="1:9" ht="47.1" customHeight="1" x14ac:dyDescent="0.25">
      <c r="A44" s="27"/>
      <c r="B44" s="28"/>
      <c r="C44" s="30"/>
      <c r="D44" s="24"/>
      <c r="E44" s="25"/>
      <c r="F44" s="26"/>
      <c r="G44" s="17" t="s">
        <v>76</v>
      </c>
      <c r="H44" s="17" t="s">
        <v>75</v>
      </c>
    </row>
    <row r="45" spans="1:9" ht="47.1" customHeight="1" x14ac:dyDescent="0.25">
      <c r="A45" s="27">
        <v>22</v>
      </c>
      <c r="B45" s="28" t="s">
        <v>14</v>
      </c>
      <c r="C45" s="29">
        <v>3000</v>
      </c>
      <c r="D45" s="24">
        <f>C45*4</f>
        <v>12000</v>
      </c>
      <c r="E45" s="25">
        <v>7</v>
      </c>
      <c r="F45" s="26">
        <f t="shared" ref="F45" si="20">D45*E45</f>
        <v>84000</v>
      </c>
      <c r="G45" s="19"/>
      <c r="H45" s="12">
        <f>D45*G45</f>
        <v>0</v>
      </c>
      <c r="I45" s="10"/>
    </row>
    <row r="46" spans="1:9" ht="47.1" customHeight="1" x14ac:dyDescent="0.25">
      <c r="A46" s="27"/>
      <c r="B46" s="28"/>
      <c r="C46" s="30"/>
      <c r="D46" s="24"/>
      <c r="E46" s="25"/>
      <c r="F46" s="26"/>
      <c r="G46" s="17" t="s">
        <v>76</v>
      </c>
      <c r="H46" s="17" t="s">
        <v>75</v>
      </c>
    </row>
    <row r="47" spans="1:9" ht="46.5" customHeight="1" x14ac:dyDescent="0.25">
      <c r="A47" s="27">
        <v>23</v>
      </c>
      <c r="B47" s="28" t="s">
        <v>15</v>
      </c>
      <c r="C47" s="29">
        <v>900</v>
      </c>
      <c r="D47" s="24">
        <f>C47*4</f>
        <v>3600</v>
      </c>
      <c r="E47" s="25">
        <v>6.67</v>
      </c>
      <c r="F47" s="26">
        <f t="shared" ref="F47" si="21">D47*E47</f>
        <v>24012</v>
      </c>
      <c r="G47" s="19"/>
      <c r="H47" s="12">
        <f>D47*G47</f>
        <v>0</v>
      </c>
      <c r="I47" s="10"/>
    </row>
    <row r="48" spans="1:9" ht="46.5" customHeight="1" x14ac:dyDescent="0.25">
      <c r="A48" s="27"/>
      <c r="B48" s="28"/>
      <c r="C48" s="30"/>
      <c r="D48" s="24"/>
      <c r="E48" s="25"/>
      <c r="F48" s="26"/>
      <c r="G48" s="17" t="s">
        <v>76</v>
      </c>
      <c r="H48" s="17" t="s">
        <v>75</v>
      </c>
    </row>
    <row r="49" spans="1:10" ht="47.1" customHeight="1" x14ac:dyDescent="0.25">
      <c r="A49" s="27">
        <v>24</v>
      </c>
      <c r="B49" s="28" t="s">
        <v>16</v>
      </c>
      <c r="C49" s="29">
        <v>10000</v>
      </c>
      <c r="D49" s="24">
        <f>C49*4</f>
        <v>40000</v>
      </c>
      <c r="E49" s="25">
        <v>0.06</v>
      </c>
      <c r="F49" s="26">
        <f t="shared" ref="F49" si="22">D49*E49</f>
        <v>2400</v>
      </c>
      <c r="G49" s="19"/>
      <c r="H49" s="12">
        <f>D49*G49</f>
        <v>0</v>
      </c>
      <c r="I49" s="10"/>
      <c r="J49" s="11"/>
    </row>
    <row r="50" spans="1:10" ht="47.1" customHeight="1" x14ac:dyDescent="0.25">
      <c r="A50" s="27"/>
      <c r="B50" s="28"/>
      <c r="C50" s="30"/>
      <c r="D50" s="24"/>
      <c r="E50" s="25"/>
      <c r="F50" s="26"/>
      <c r="G50" s="17" t="s">
        <v>76</v>
      </c>
      <c r="H50" s="17" t="s">
        <v>75</v>
      </c>
    </row>
    <row r="51" spans="1:10" ht="47.1" customHeight="1" x14ac:dyDescent="0.25">
      <c r="A51" s="27">
        <v>25</v>
      </c>
      <c r="B51" s="28" t="s">
        <v>44</v>
      </c>
      <c r="C51" s="29">
        <v>10</v>
      </c>
      <c r="D51" s="24">
        <f>C51*4</f>
        <v>40</v>
      </c>
      <c r="E51" s="25">
        <v>47.69</v>
      </c>
      <c r="F51" s="26">
        <f t="shared" ref="F51" si="23">D51*E51</f>
        <v>1907.6</v>
      </c>
      <c r="G51" s="19"/>
      <c r="H51" s="12">
        <f>D51*G51</f>
        <v>0</v>
      </c>
      <c r="I51" s="10"/>
    </row>
    <row r="52" spans="1:10" ht="47.1" customHeight="1" x14ac:dyDescent="0.25">
      <c r="A52" s="27"/>
      <c r="B52" s="28"/>
      <c r="C52" s="30"/>
      <c r="D52" s="24"/>
      <c r="E52" s="25"/>
      <c r="F52" s="26"/>
      <c r="G52" s="17" t="s">
        <v>76</v>
      </c>
      <c r="H52" s="17" t="s">
        <v>75</v>
      </c>
    </row>
    <row r="53" spans="1:10" ht="42" customHeight="1" x14ac:dyDescent="0.25">
      <c r="A53" s="24" t="s">
        <v>88</v>
      </c>
      <c r="B53" s="24"/>
      <c r="C53" s="24"/>
      <c r="D53" s="21">
        <f>H51+H49+H47+H45+H43+H41+H39+H37+H35+H33+H31+H29+H27+H25+H23+H21+H19+H17+H15+H13+H11+H9+H7+H5+H3</f>
        <v>0</v>
      </c>
      <c r="E53" s="15"/>
      <c r="F53" s="15" t="e">
        <f>SUM(#REF!)</f>
        <v>#REF!</v>
      </c>
      <c r="G53" s="33"/>
      <c r="H53" s="33"/>
    </row>
    <row r="54" spans="1:10" x14ac:dyDescent="0.25">
      <c r="A54" s="24"/>
      <c r="B54" s="24"/>
      <c r="C54" s="24"/>
      <c r="D54" s="14" t="s">
        <v>86</v>
      </c>
      <c r="E54" s="15"/>
      <c r="F54" s="15"/>
      <c r="G54" s="24" t="s">
        <v>85</v>
      </c>
      <c r="H54" s="24"/>
    </row>
    <row r="55" spans="1:10" x14ac:dyDescent="0.25">
      <c r="F55" s="7"/>
    </row>
    <row r="56" spans="1:10" x14ac:dyDescent="0.25">
      <c r="F56" s="7"/>
    </row>
    <row r="57" spans="1:10" x14ac:dyDescent="0.25">
      <c r="F57" s="7"/>
    </row>
    <row r="58" spans="1:10" x14ac:dyDescent="0.25">
      <c r="F58" s="7"/>
    </row>
    <row r="59" spans="1:10" x14ac:dyDescent="0.25">
      <c r="F59" s="7"/>
    </row>
    <row r="60" spans="1:10" x14ac:dyDescent="0.25">
      <c r="F60" s="7"/>
    </row>
    <row r="61" spans="1:10" x14ac:dyDescent="0.25">
      <c r="F61" s="7"/>
    </row>
    <row r="62" spans="1:10" x14ac:dyDescent="0.25">
      <c r="F62" s="7"/>
    </row>
    <row r="63" spans="1:10" x14ac:dyDescent="0.25">
      <c r="F63" s="7"/>
    </row>
    <row r="64" spans="1:10" x14ac:dyDescent="0.25">
      <c r="F64" s="7"/>
    </row>
    <row r="65" spans="6:6" x14ac:dyDescent="0.25">
      <c r="F65" s="7"/>
    </row>
    <row r="66" spans="6:6" x14ac:dyDescent="0.25">
      <c r="F66" s="7"/>
    </row>
    <row r="67" spans="6:6" x14ac:dyDescent="0.25">
      <c r="F67" s="7"/>
    </row>
    <row r="68" spans="6:6" x14ac:dyDescent="0.25">
      <c r="F68" s="7"/>
    </row>
    <row r="69" spans="6:6" x14ac:dyDescent="0.25">
      <c r="F69" s="7"/>
    </row>
    <row r="70" spans="6:6" x14ac:dyDescent="0.25">
      <c r="F70" s="7"/>
    </row>
    <row r="71" spans="6:6" x14ac:dyDescent="0.25">
      <c r="F71" s="7"/>
    </row>
    <row r="72" spans="6:6" x14ac:dyDescent="0.25">
      <c r="F72" s="7"/>
    </row>
    <row r="73" spans="6:6" x14ac:dyDescent="0.25">
      <c r="F73" s="7"/>
    </row>
    <row r="74" spans="6:6" x14ac:dyDescent="0.25">
      <c r="F74" s="7"/>
    </row>
    <row r="75" spans="6:6" x14ac:dyDescent="0.25">
      <c r="F75" s="7"/>
    </row>
    <row r="76" spans="6:6" x14ac:dyDescent="0.25">
      <c r="F76" s="7"/>
    </row>
    <row r="77" spans="6:6" x14ac:dyDescent="0.25">
      <c r="F77" s="7"/>
    </row>
    <row r="78" spans="6:6" x14ac:dyDescent="0.25">
      <c r="F78" s="7"/>
    </row>
    <row r="79" spans="6:6" x14ac:dyDescent="0.25">
      <c r="F79" s="7"/>
    </row>
    <row r="80" spans="6:6" x14ac:dyDescent="0.25">
      <c r="F80" s="7"/>
    </row>
    <row r="81" spans="6:6" x14ac:dyDescent="0.25">
      <c r="F81" s="7"/>
    </row>
    <row r="82" spans="6:6" x14ac:dyDescent="0.25">
      <c r="F82" s="7"/>
    </row>
    <row r="83" spans="6:6" x14ac:dyDescent="0.25">
      <c r="F83" s="7"/>
    </row>
    <row r="84" spans="6:6" x14ac:dyDescent="0.25">
      <c r="F84" s="7"/>
    </row>
    <row r="85" spans="6:6" x14ac:dyDescent="0.25">
      <c r="F85" s="7"/>
    </row>
    <row r="86" spans="6:6" x14ac:dyDescent="0.25">
      <c r="F86" s="7"/>
    </row>
    <row r="87" spans="6:6" x14ac:dyDescent="0.25">
      <c r="F87" s="7"/>
    </row>
    <row r="88" spans="6:6" x14ac:dyDescent="0.25">
      <c r="F88" s="7"/>
    </row>
    <row r="89" spans="6:6" x14ac:dyDescent="0.25">
      <c r="F89" s="7"/>
    </row>
    <row r="90" spans="6:6" x14ac:dyDescent="0.25">
      <c r="F90" s="7"/>
    </row>
    <row r="91" spans="6:6" x14ac:dyDescent="0.25">
      <c r="F91" s="7"/>
    </row>
    <row r="92" spans="6:6" x14ac:dyDescent="0.25">
      <c r="F92" s="7"/>
    </row>
    <row r="93" spans="6:6" x14ac:dyDescent="0.25">
      <c r="F93" s="7"/>
    </row>
    <row r="94" spans="6:6" x14ac:dyDescent="0.25">
      <c r="F94" s="7"/>
    </row>
    <row r="95" spans="6:6" x14ac:dyDescent="0.25">
      <c r="F95" s="7"/>
    </row>
    <row r="96" spans="6:6" x14ac:dyDescent="0.25">
      <c r="F96" s="7"/>
    </row>
    <row r="97" spans="6:6" x14ac:dyDescent="0.25">
      <c r="F97" s="7"/>
    </row>
    <row r="98" spans="6:6" x14ac:dyDescent="0.25">
      <c r="F98" s="7"/>
    </row>
    <row r="99" spans="6:6" x14ac:dyDescent="0.25">
      <c r="F99" s="7"/>
    </row>
    <row r="100" spans="6:6" x14ac:dyDescent="0.25">
      <c r="F100" s="7"/>
    </row>
    <row r="101" spans="6:6" x14ac:dyDescent="0.25">
      <c r="F101" s="7"/>
    </row>
    <row r="102" spans="6:6" x14ac:dyDescent="0.25">
      <c r="F102" s="7"/>
    </row>
    <row r="103" spans="6:6" x14ac:dyDescent="0.25">
      <c r="F103" s="7"/>
    </row>
    <row r="104" spans="6:6" x14ac:dyDescent="0.25">
      <c r="F104" s="7"/>
    </row>
    <row r="105" spans="6:6" x14ac:dyDescent="0.25">
      <c r="F105" s="7"/>
    </row>
    <row r="106" spans="6:6" x14ac:dyDescent="0.25">
      <c r="F106" s="7"/>
    </row>
    <row r="107" spans="6:6" x14ac:dyDescent="0.25">
      <c r="F107" s="7"/>
    </row>
    <row r="108" spans="6:6" x14ac:dyDescent="0.25">
      <c r="F108" s="7"/>
    </row>
    <row r="109" spans="6:6" x14ac:dyDescent="0.25">
      <c r="F109" s="7"/>
    </row>
    <row r="110" spans="6:6" x14ac:dyDescent="0.25">
      <c r="F110" s="7"/>
    </row>
    <row r="111" spans="6:6" x14ac:dyDescent="0.25">
      <c r="F111" s="7"/>
    </row>
    <row r="112" spans="6:6" x14ac:dyDescent="0.25">
      <c r="F112" s="7"/>
    </row>
    <row r="113" spans="6:6" x14ac:dyDescent="0.25">
      <c r="F113" s="7"/>
    </row>
    <row r="114" spans="6:6" x14ac:dyDescent="0.25">
      <c r="F114" s="7"/>
    </row>
    <row r="115" spans="6:6" x14ac:dyDescent="0.25">
      <c r="F115" s="7"/>
    </row>
    <row r="116" spans="6:6" x14ac:dyDescent="0.25">
      <c r="F116" s="7"/>
    </row>
    <row r="117" spans="6:6" x14ac:dyDescent="0.25">
      <c r="F117" s="7"/>
    </row>
    <row r="118" spans="6:6" x14ac:dyDescent="0.25">
      <c r="F118" s="7"/>
    </row>
    <row r="119" spans="6:6" x14ac:dyDescent="0.25">
      <c r="F119" s="7"/>
    </row>
    <row r="120" spans="6:6" x14ac:dyDescent="0.25">
      <c r="F120" s="7"/>
    </row>
    <row r="121" spans="6:6" x14ac:dyDescent="0.25">
      <c r="F121" s="7"/>
    </row>
    <row r="122" spans="6:6" x14ac:dyDescent="0.25">
      <c r="F122" s="7"/>
    </row>
    <row r="123" spans="6:6" x14ac:dyDescent="0.25">
      <c r="F123" s="7"/>
    </row>
    <row r="124" spans="6:6" x14ac:dyDescent="0.25">
      <c r="F124" s="7"/>
    </row>
    <row r="125" spans="6:6" x14ac:dyDescent="0.25">
      <c r="F125" s="7"/>
    </row>
    <row r="126" spans="6:6" x14ac:dyDescent="0.25">
      <c r="F126" s="7"/>
    </row>
    <row r="127" spans="6:6" x14ac:dyDescent="0.25">
      <c r="F127" s="7"/>
    </row>
    <row r="128" spans="6:6" x14ac:dyDescent="0.25">
      <c r="F128" s="7"/>
    </row>
    <row r="129" spans="6:6" x14ac:dyDescent="0.25">
      <c r="F129" s="7"/>
    </row>
    <row r="130" spans="6:6" x14ac:dyDescent="0.25">
      <c r="F130" s="7"/>
    </row>
    <row r="131" spans="6:6" x14ac:dyDescent="0.25">
      <c r="F131" s="7"/>
    </row>
    <row r="132" spans="6:6" x14ac:dyDescent="0.25">
      <c r="F132" s="7"/>
    </row>
    <row r="133" spans="6:6" x14ac:dyDescent="0.25">
      <c r="F133" s="7"/>
    </row>
    <row r="134" spans="6:6" x14ac:dyDescent="0.25">
      <c r="F134" s="7"/>
    </row>
    <row r="135" spans="6:6" x14ac:dyDescent="0.25">
      <c r="F135" s="7"/>
    </row>
    <row r="136" spans="6:6" x14ac:dyDescent="0.25">
      <c r="F136" s="7"/>
    </row>
    <row r="137" spans="6:6" x14ac:dyDescent="0.25">
      <c r="F137" s="7"/>
    </row>
    <row r="138" spans="6:6" x14ac:dyDescent="0.25">
      <c r="F138" s="7"/>
    </row>
    <row r="139" spans="6:6" x14ac:dyDescent="0.25">
      <c r="F139" s="7"/>
    </row>
    <row r="140" spans="6:6" x14ac:dyDescent="0.25">
      <c r="F140" s="7"/>
    </row>
    <row r="141" spans="6:6" x14ac:dyDescent="0.25">
      <c r="F141" s="7"/>
    </row>
    <row r="142" spans="6:6" x14ac:dyDescent="0.25">
      <c r="F142" s="7"/>
    </row>
    <row r="143" spans="6:6" x14ac:dyDescent="0.25">
      <c r="F143" s="7"/>
    </row>
    <row r="144" spans="6:6" x14ac:dyDescent="0.25">
      <c r="F144" s="7"/>
    </row>
    <row r="145" spans="6:6" x14ac:dyDescent="0.25">
      <c r="F145" s="7"/>
    </row>
    <row r="146" spans="6:6" x14ac:dyDescent="0.25">
      <c r="F146" s="7"/>
    </row>
    <row r="147" spans="6:6" x14ac:dyDescent="0.25">
      <c r="F147" s="7"/>
    </row>
    <row r="148" spans="6:6" x14ac:dyDescent="0.25">
      <c r="F148" s="7"/>
    </row>
    <row r="149" spans="6:6" x14ac:dyDescent="0.25">
      <c r="F149" s="7"/>
    </row>
    <row r="150" spans="6:6" x14ac:dyDescent="0.25">
      <c r="F150" s="7"/>
    </row>
    <row r="151" spans="6:6" x14ac:dyDescent="0.25">
      <c r="F151" s="7"/>
    </row>
    <row r="152" spans="6:6" x14ac:dyDescent="0.25">
      <c r="F152" s="7"/>
    </row>
    <row r="153" spans="6:6" x14ac:dyDescent="0.25">
      <c r="F153" s="7"/>
    </row>
    <row r="154" spans="6:6" x14ac:dyDescent="0.25">
      <c r="F154" s="7"/>
    </row>
    <row r="155" spans="6:6" x14ac:dyDescent="0.25">
      <c r="F155" s="7"/>
    </row>
    <row r="156" spans="6:6" x14ac:dyDescent="0.25">
      <c r="F156" s="7"/>
    </row>
    <row r="157" spans="6:6" x14ac:dyDescent="0.25">
      <c r="F157" s="7"/>
    </row>
    <row r="158" spans="6:6" x14ac:dyDescent="0.25">
      <c r="F158" s="7"/>
    </row>
    <row r="159" spans="6:6" x14ac:dyDescent="0.25">
      <c r="F159" s="7"/>
    </row>
    <row r="160" spans="6:6" x14ac:dyDescent="0.25">
      <c r="F160" s="7"/>
    </row>
    <row r="161" spans="6:6" x14ac:dyDescent="0.25">
      <c r="F161" s="7"/>
    </row>
    <row r="162" spans="6:6" x14ac:dyDescent="0.25">
      <c r="F162" s="7"/>
    </row>
    <row r="163" spans="6:6" x14ac:dyDescent="0.25">
      <c r="F163" s="7"/>
    </row>
    <row r="164" spans="6:6" x14ac:dyDescent="0.25">
      <c r="F164" s="7"/>
    </row>
    <row r="165" spans="6:6" x14ac:dyDescent="0.25">
      <c r="F165" s="7"/>
    </row>
    <row r="166" spans="6:6" x14ac:dyDescent="0.25">
      <c r="F166" s="7"/>
    </row>
    <row r="167" spans="6:6" x14ac:dyDescent="0.25">
      <c r="F167" s="7"/>
    </row>
    <row r="168" spans="6:6" x14ac:dyDescent="0.25">
      <c r="F168" s="7"/>
    </row>
    <row r="169" spans="6:6" x14ac:dyDescent="0.25">
      <c r="F169" s="7"/>
    </row>
    <row r="170" spans="6:6" x14ac:dyDescent="0.25">
      <c r="F170" s="7"/>
    </row>
    <row r="171" spans="6:6" x14ac:dyDescent="0.25">
      <c r="F171" s="7"/>
    </row>
    <row r="172" spans="6:6" x14ac:dyDescent="0.25">
      <c r="F172" s="7"/>
    </row>
    <row r="173" spans="6:6" x14ac:dyDescent="0.25">
      <c r="F173" s="7"/>
    </row>
    <row r="174" spans="6:6" x14ac:dyDescent="0.25">
      <c r="F174" s="7"/>
    </row>
    <row r="175" spans="6:6" x14ac:dyDescent="0.25">
      <c r="F175" s="7"/>
    </row>
    <row r="176" spans="6:6" x14ac:dyDescent="0.25">
      <c r="F176" s="7"/>
    </row>
    <row r="177" spans="6:6" x14ac:dyDescent="0.25">
      <c r="F177" s="7"/>
    </row>
    <row r="178" spans="6:6" x14ac:dyDescent="0.25">
      <c r="F178" s="7"/>
    </row>
    <row r="179" spans="6:6" x14ac:dyDescent="0.25">
      <c r="F179" s="7"/>
    </row>
    <row r="180" spans="6:6" x14ac:dyDescent="0.25">
      <c r="F180" s="7"/>
    </row>
    <row r="181" spans="6:6" x14ac:dyDescent="0.25">
      <c r="F181" s="7"/>
    </row>
    <row r="182" spans="6:6" x14ac:dyDescent="0.25">
      <c r="F182" s="7"/>
    </row>
    <row r="183" spans="6:6" x14ac:dyDescent="0.25">
      <c r="F183" s="7"/>
    </row>
    <row r="184" spans="6:6" x14ac:dyDescent="0.25">
      <c r="F184" s="7"/>
    </row>
    <row r="185" spans="6:6" x14ac:dyDescent="0.25">
      <c r="F185" s="7"/>
    </row>
    <row r="186" spans="6:6" x14ac:dyDescent="0.25">
      <c r="F186" s="7"/>
    </row>
    <row r="187" spans="6:6" x14ac:dyDescent="0.25">
      <c r="F187" s="7"/>
    </row>
    <row r="188" spans="6:6" x14ac:dyDescent="0.25">
      <c r="F188" s="7"/>
    </row>
    <row r="189" spans="6:6" x14ac:dyDescent="0.25">
      <c r="F189" s="7"/>
    </row>
    <row r="190" spans="6:6" x14ac:dyDescent="0.25">
      <c r="F190" s="7"/>
    </row>
    <row r="191" spans="6:6" x14ac:dyDescent="0.25">
      <c r="F191" s="7"/>
    </row>
    <row r="192" spans="6:6" x14ac:dyDescent="0.25">
      <c r="F192" s="7"/>
    </row>
    <row r="193" spans="6:6" x14ac:dyDescent="0.25">
      <c r="F193" s="7"/>
    </row>
    <row r="194" spans="6:6" x14ac:dyDescent="0.25">
      <c r="F194" s="7"/>
    </row>
    <row r="195" spans="6:6" x14ac:dyDescent="0.25">
      <c r="F195" s="7"/>
    </row>
    <row r="196" spans="6:6" x14ac:dyDescent="0.25">
      <c r="F196" s="7"/>
    </row>
    <row r="197" spans="6:6" x14ac:dyDescent="0.25">
      <c r="F197" s="7"/>
    </row>
    <row r="198" spans="6:6" x14ac:dyDescent="0.25">
      <c r="F198" s="7"/>
    </row>
    <row r="199" spans="6:6" x14ac:dyDescent="0.25">
      <c r="F199" s="7"/>
    </row>
    <row r="200" spans="6:6" x14ac:dyDescent="0.25">
      <c r="F200" s="7"/>
    </row>
    <row r="201" spans="6:6" x14ac:dyDescent="0.25">
      <c r="F201" s="7"/>
    </row>
    <row r="202" spans="6:6" x14ac:dyDescent="0.25">
      <c r="F202" s="7"/>
    </row>
    <row r="203" spans="6:6" x14ac:dyDescent="0.25">
      <c r="F203" s="7"/>
    </row>
    <row r="204" spans="6:6" x14ac:dyDescent="0.25">
      <c r="F204" s="7"/>
    </row>
    <row r="205" spans="6:6" x14ac:dyDescent="0.25">
      <c r="F205" s="7"/>
    </row>
    <row r="206" spans="6:6" x14ac:dyDescent="0.25">
      <c r="F206" s="7"/>
    </row>
    <row r="207" spans="6:6" x14ac:dyDescent="0.25">
      <c r="F207" s="7"/>
    </row>
    <row r="208" spans="6:6" x14ac:dyDescent="0.25">
      <c r="F208" s="7"/>
    </row>
    <row r="209" spans="6:6" x14ac:dyDescent="0.25">
      <c r="F209" s="7"/>
    </row>
    <row r="210" spans="6:6" x14ac:dyDescent="0.25">
      <c r="F210" s="7"/>
    </row>
    <row r="211" spans="6:6" x14ac:dyDescent="0.25">
      <c r="F211" s="7"/>
    </row>
    <row r="212" spans="6:6" x14ac:dyDescent="0.25">
      <c r="F212" s="7"/>
    </row>
    <row r="213" spans="6:6" x14ac:dyDescent="0.25">
      <c r="F213" s="7"/>
    </row>
    <row r="214" spans="6:6" x14ac:dyDescent="0.25">
      <c r="F214" s="7"/>
    </row>
    <row r="215" spans="6:6" x14ac:dyDescent="0.25">
      <c r="F215" s="7"/>
    </row>
    <row r="216" spans="6:6" x14ac:dyDescent="0.25">
      <c r="F216" s="7"/>
    </row>
    <row r="217" spans="6:6" x14ac:dyDescent="0.25">
      <c r="F217" s="7"/>
    </row>
    <row r="218" spans="6:6" x14ac:dyDescent="0.25">
      <c r="F218" s="7"/>
    </row>
    <row r="219" spans="6:6" x14ac:dyDescent="0.25">
      <c r="F219" s="7"/>
    </row>
    <row r="220" spans="6:6" x14ac:dyDescent="0.25">
      <c r="F220" s="7"/>
    </row>
    <row r="221" spans="6:6" x14ac:dyDescent="0.25">
      <c r="F221" s="7"/>
    </row>
    <row r="222" spans="6:6" x14ac:dyDescent="0.25">
      <c r="F222" s="7"/>
    </row>
    <row r="223" spans="6:6" x14ac:dyDescent="0.25">
      <c r="F223" s="7"/>
    </row>
    <row r="224" spans="6:6" x14ac:dyDescent="0.25">
      <c r="F224" s="7"/>
    </row>
    <row r="225" spans="6:6" x14ac:dyDescent="0.25">
      <c r="F225" s="7"/>
    </row>
    <row r="226" spans="6:6" x14ac:dyDescent="0.25">
      <c r="F226" s="7"/>
    </row>
    <row r="227" spans="6:6" x14ac:dyDescent="0.25">
      <c r="F227" s="7"/>
    </row>
    <row r="228" spans="6:6" x14ac:dyDescent="0.25">
      <c r="F228" s="7"/>
    </row>
    <row r="229" spans="6:6" x14ac:dyDescent="0.25">
      <c r="F229" s="7"/>
    </row>
    <row r="230" spans="6:6" x14ac:dyDescent="0.25">
      <c r="F230" s="7"/>
    </row>
    <row r="231" spans="6:6" x14ac:dyDescent="0.25">
      <c r="F231" s="7"/>
    </row>
    <row r="232" spans="6:6" x14ac:dyDescent="0.25">
      <c r="F232" s="7"/>
    </row>
    <row r="233" spans="6:6" x14ac:dyDescent="0.25">
      <c r="F233" s="7"/>
    </row>
    <row r="234" spans="6:6" x14ac:dyDescent="0.25">
      <c r="F234" s="7"/>
    </row>
    <row r="235" spans="6:6" x14ac:dyDescent="0.25">
      <c r="F235" s="7"/>
    </row>
    <row r="236" spans="6:6" x14ac:dyDescent="0.25">
      <c r="F236" s="7"/>
    </row>
    <row r="237" spans="6:6" x14ac:dyDescent="0.25">
      <c r="F237" s="7"/>
    </row>
    <row r="238" spans="6:6" x14ac:dyDescent="0.25">
      <c r="F238" s="7"/>
    </row>
    <row r="239" spans="6:6" x14ac:dyDescent="0.25">
      <c r="F239" s="7"/>
    </row>
    <row r="240" spans="6:6" x14ac:dyDescent="0.25">
      <c r="F240" s="7"/>
    </row>
    <row r="241" spans="6:6" x14ac:dyDescent="0.25">
      <c r="F241" s="7"/>
    </row>
    <row r="242" spans="6:6" x14ac:dyDescent="0.25">
      <c r="F242" s="7"/>
    </row>
    <row r="243" spans="6:6" x14ac:dyDescent="0.25">
      <c r="F243" s="7"/>
    </row>
    <row r="244" spans="6:6" x14ac:dyDescent="0.25">
      <c r="F244" s="7"/>
    </row>
    <row r="245" spans="6:6" x14ac:dyDescent="0.25">
      <c r="F245" s="7"/>
    </row>
    <row r="246" spans="6:6" x14ac:dyDescent="0.25">
      <c r="F246" s="7"/>
    </row>
    <row r="247" spans="6:6" x14ac:dyDescent="0.25">
      <c r="F247" s="7"/>
    </row>
    <row r="248" spans="6:6" x14ac:dyDescent="0.25">
      <c r="F248" s="7"/>
    </row>
    <row r="249" spans="6:6" x14ac:dyDescent="0.25">
      <c r="F249" s="7"/>
    </row>
    <row r="250" spans="6:6" x14ac:dyDescent="0.25">
      <c r="F250" s="7"/>
    </row>
    <row r="251" spans="6:6" x14ac:dyDescent="0.25">
      <c r="F251" s="7"/>
    </row>
    <row r="252" spans="6:6" x14ac:dyDescent="0.25">
      <c r="F252" s="7"/>
    </row>
    <row r="253" spans="6:6" x14ac:dyDescent="0.25">
      <c r="F253" s="7"/>
    </row>
    <row r="254" spans="6:6" x14ac:dyDescent="0.25">
      <c r="F254" s="7"/>
    </row>
    <row r="255" spans="6:6" x14ac:dyDescent="0.25">
      <c r="F255" s="7"/>
    </row>
    <row r="256" spans="6:6" x14ac:dyDescent="0.25">
      <c r="F256" s="7"/>
    </row>
    <row r="257" spans="6:6" x14ac:dyDescent="0.25">
      <c r="F257" s="7"/>
    </row>
    <row r="258" spans="6:6" x14ac:dyDescent="0.25">
      <c r="F258" s="7"/>
    </row>
    <row r="259" spans="6:6" x14ac:dyDescent="0.25">
      <c r="F259" s="7"/>
    </row>
    <row r="260" spans="6:6" x14ac:dyDescent="0.25">
      <c r="F260" s="7"/>
    </row>
    <row r="261" spans="6:6" x14ac:dyDescent="0.25">
      <c r="F261" s="7"/>
    </row>
    <row r="262" spans="6:6" x14ac:dyDescent="0.25">
      <c r="F262" s="7"/>
    </row>
    <row r="263" spans="6:6" x14ac:dyDescent="0.25">
      <c r="F263" s="7"/>
    </row>
    <row r="264" spans="6:6" x14ac:dyDescent="0.25">
      <c r="F264" s="7"/>
    </row>
    <row r="265" spans="6:6" x14ac:dyDescent="0.25">
      <c r="F265" s="7"/>
    </row>
    <row r="266" spans="6:6" x14ac:dyDescent="0.25">
      <c r="F266" s="7"/>
    </row>
    <row r="267" spans="6:6" x14ac:dyDescent="0.25">
      <c r="F267" s="7"/>
    </row>
    <row r="268" spans="6:6" x14ac:dyDescent="0.25">
      <c r="F268" s="7"/>
    </row>
    <row r="269" spans="6:6" x14ac:dyDescent="0.25">
      <c r="F269" s="7"/>
    </row>
    <row r="270" spans="6:6" x14ac:dyDescent="0.25">
      <c r="F270" s="7"/>
    </row>
    <row r="271" spans="6:6" x14ac:dyDescent="0.25">
      <c r="F271" s="7"/>
    </row>
    <row r="272" spans="6:6" x14ac:dyDescent="0.25">
      <c r="F272" s="7"/>
    </row>
    <row r="273" spans="6:6" x14ac:dyDescent="0.25">
      <c r="F273" s="7"/>
    </row>
    <row r="274" spans="6:6" x14ac:dyDescent="0.25">
      <c r="F274" s="7"/>
    </row>
    <row r="275" spans="6:6" x14ac:dyDescent="0.25">
      <c r="F275" s="7"/>
    </row>
    <row r="276" spans="6:6" x14ac:dyDescent="0.25">
      <c r="F276" s="7"/>
    </row>
    <row r="277" spans="6:6" x14ac:dyDescent="0.25">
      <c r="F277" s="7"/>
    </row>
    <row r="278" spans="6:6" x14ac:dyDescent="0.25">
      <c r="F278" s="7"/>
    </row>
    <row r="279" spans="6:6" x14ac:dyDescent="0.25">
      <c r="F279" s="7"/>
    </row>
    <row r="280" spans="6:6" x14ac:dyDescent="0.25">
      <c r="F280" s="7"/>
    </row>
    <row r="281" spans="6:6" x14ac:dyDescent="0.25">
      <c r="F281" s="7"/>
    </row>
    <row r="282" spans="6:6" x14ac:dyDescent="0.25">
      <c r="F282" s="7"/>
    </row>
    <row r="283" spans="6:6" x14ac:dyDescent="0.25">
      <c r="F283" s="7"/>
    </row>
    <row r="284" spans="6:6" x14ac:dyDescent="0.25">
      <c r="F284" s="7"/>
    </row>
    <row r="285" spans="6:6" x14ac:dyDescent="0.25">
      <c r="F285" s="7"/>
    </row>
    <row r="286" spans="6:6" x14ac:dyDescent="0.25">
      <c r="F286" s="7"/>
    </row>
    <row r="287" spans="6:6" x14ac:dyDescent="0.25">
      <c r="F287" s="7"/>
    </row>
    <row r="288" spans="6:6" x14ac:dyDescent="0.25">
      <c r="F288" s="7"/>
    </row>
    <row r="289" spans="6:6" x14ac:dyDescent="0.25">
      <c r="F289" s="7"/>
    </row>
    <row r="290" spans="6:6" x14ac:dyDescent="0.25">
      <c r="F290" s="7"/>
    </row>
    <row r="291" spans="6:6" x14ac:dyDescent="0.25">
      <c r="F291" s="7"/>
    </row>
    <row r="292" spans="6:6" x14ac:dyDescent="0.25">
      <c r="F292" s="7"/>
    </row>
    <row r="293" spans="6:6" x14ac:dyDescent="0.25">
      <c r="F293" s="7"/>
    </row>
    <row r="294" spans="6:6" x14ac:dyDescent="0.25">
      <c r="F294" s="7"/>
    </row>
    <row r="295" spans="6:6" x14ac:dyDescent="0.25">
      <c r="F295" s="7"/>
    </row>
    <row r="296" spans="6:6" x14ac:dyDescent="0.25">
      <c r="F296" s="7"/>
    </row>
    <row r="297" spans="6:6" x14ac:dyDescent="0.25">
      <c r="F297" s="7"/>
    </row>
    <row r="298" spans="6:6" x14ac:dyDescent="0.25">
      <c r="F298" s="7"/>
    </row>
    <row r="299" spans="6:6" x14ac:dyDescent="0.25">
      <c r="F299" s="7"/>
    </row>
    <row r="300" spans="6:6" x14ac:dyDescent="0.25">
      <c r="F300" s="7"/>
    </row>
    <row r="301" spans="6:6" x14ac:dyDescent="0.25">
      <c r="F301" s="7"/>
    </row>
    <row r="302" spans="6:6" x14ac:dyDescent="0.25">
      <c r="F302" s="7"/>
    </row>
    <row r="303" spans="6:6" x14ac:dyDescent="0.25">
      <c r="F303" s="7"/>
    </row>
    <row r="304" spans="6:6" x14ac:dyDescent="0.25">
      <c r="F304" s="7"/>
    </row>
    <row r="305" spans="6:6" x14ac:dyDescent="0.25">
      <c r="F305" s="7"/>
    </row>
    <row r="306" spans="6:6" x14ac:dyDescent="0.25">
      <c r="F306" s="7"/>
    </row>
    <row r="307" spans="6:6" x14ac:dyDescent="0.25">
      <c r="F307" s="7"/>
    </row>
    <row r="308" spans="6:6" x14ac:dyDescent="0.25">
      <c r="F308" s="7"/>
    </row>
    <row r="309" spans="6:6" x14ac:dyDescent="0.25">
      <c r="F309" s="7"/>
    </row>
    <row r="310" spans="6:6" x14ac:dyDescent="0.25">
      <c r="F310" s="7"/>
    </row>
    <row r="311" spans="6:6" x14ac:dyDescent="0.25">
      <c r="F311" s="7"/>
    </row>
    <row r="312" spans="6:6" x14ac:dyDescent="0.25">
      <c r="F312" s="7"/>
    </row>
    <row r="313" spans="6:6" x14ac:dyDescent="0.25">
      <c r="F313" s="7"/>
    </row>
    <row r="314" spans="6:6" x14ac:dyDescent="0.25">
      <c r="F314" s="7"/>
    </row>
    <row r="315" spans="6:6" x14ac:dyDescent="0.25">
      <c r="F315" s="7"/>
    </row>
    <row r="316" spans="6:6" x14ac:dyDescent="0.25">
      <c r="F316" s="7"/>
    </row>
    <row r="317" spans="6:6" x14ac:dyDescent="0.25">
      <c r="F317" s="7"/>
    </row>
    <row r="318" spans="6:6" x14ac:dyDescent="0.25">
      <c r="F318" s="7"/>
    </row>
    <row r="319" spans="6:6" x14ac:dyDescent="0.25">
      <c r="F319" s="7"/>
    </row>
    <row r="320" spans="6:6" x14ac:dyDescent="0.25">
      <c r="F320" s="7"/>
    </row>
    <row r="321" spans="6:6" x14ac:dyDescent="0.25">
      <c r="F321" s="7"/>
    </row>
    <row r="322" spans="6:6" x14ac:dyDescent="0.25">
      <c r="F322" s="7"/>
    </row>
    <row r="323" spans="6:6" x14ac:dyDescent="0.25">
      <c r="F323" s="7"/>
    </row>
    <row r="324" spans="6:6" x14ac:dyDescent="0.25">
      <c r="F324" s="7"/>
    </row>
    <row r="325" spans="6:6" x14ac:dyDescent="0.25">
      <c r="F325" s="7"/>
    </row>
    <row r="326" spans="6:6" x14ac:dyDescent="0.25">
      <c r="F326" s="7"/>
    </row>
    <row r="327" spans="6:6" x14ac:dyDescent="0.25">
      <c r="F327" s="7"/>
    </row>
    <row r="328" spans="6:6" x14ac:dyDescent="0.25">
      <c r="F328" s="7"/>
    </row>
    <row r="329" spans="6:6" x14ac:dyDescent="0.25">
      <c r="F329" s="7"/>
    </row>
    <row r="330" spans="6:6" x14ac:dyDescent="0.25">
      <c r="F330" s="7"/>
    </row>
    <row r="331" spans="6:6" x14ac:dyDescent="0.25">
      <c r="F331" s="7"/>
    </row>
    <row r="332" spans="6:6" x14ac:dyDescent="0.25">
      <c r="F332" s="7"/>
    </row>
    <row r="333" spans="6:6" x14ac:dyDescent="0.25">
      <c r="F333" s="7"/>
    </row>
    <row r="334" spans="6:6" x14ac:dyDescent="0.25">
      <c r="F334" s="7"/>
    </row>
    <row r="335" spans="6:6" x14ac:dyDescent="0.25">
      <c r="F335" s="7"/>
    </row>
    <row r="336" spans="6:6" x14ac:dyDescent="0.25">
      <c r="F336" s="7"/>
    </row>
    <row r="337" spans="6:6" x14ac:dyDescent="0.25">
      <c r="F337" s="7"/>
    </row>
    <row r="338" spans="6:6" x14ac:dyDescent="0.25">
      <c r="F338" s="7"/>
    </row>
    <row r="339" spans="6:6" x14ac:dyDescent="0.25">
      <c r="F339" s="7"/>
    </row>
    <row r="340" spans="6:6" x14ac:dyDescent="0.25">
      <c r="F340" s="7"/>
    </row>
    <row r="341" spans="6:6" x14ac:dyDescent="0.25">
      <c r="F341" s="7"/>
    </row>
    <row r="342" spans="6:6" x14ac:dyDescent="0.25">
      <c r="F342" s="7"/>
    </row>
    <row r="343" spans="6:6" x14ac:dyDescent="0.25">
      <c r="F343" s="7"/>
    </row>
    <row r="344" spans="6:6" x14ac:dyDescent="0.25">
      <c r="F344" s="7"/>
    </row>
    <row r="345" spans="6:6" x14ac:dyDescent="0.25">
      <c r="F345" s="7"/>
    </row>
    <row r="346" spans="6:6" x14ac:dyDescent="0.25">
      <c r="F346" s="7"/>
    </row>
    <row r="347" spans="6:6" x14ac:dyDescent="0.25">
      <c r="F347" s="7"/>
    </row>
    <row r="348" spans="6:6" x14ac:dyDescent="0.25">
      <c r="F348" s="7"/>
    </row>
    <row r="349" spans="6:6" x14ac:dyDescent="0.25">
      <c r="F349" s="7"/>
    </row>
    <row r="350" spans="6:6" x14ac:dyDescent="0.25">
      <c r="F350" s="7"/>
    </row>
    <row r="351" spans="6:6" x14ac:dyDescent="0.25">
      <c r="F351" s="7"/>
    </row>
    <row r="352" spans="6:6" x14ac:dyDescent="0.25">
      <c r="F352" s="7"/>
    </row>
    <row r="353" spans="6:6" x14ac:dyDescent="0.25">
      <c r="F353" s="7"/>
    </row>
    <row r="354" spans="6:6" x14ac:dyDescent="0.25">
      <c r="F354" s="7"/>
    </row>
    <row r="355" spans="6:6" x14ac:dyDescent="0.25">
      <c r="F355" s="7"/>
    </row>
    <row r="356" spans="6:6" x14ac:dyDescent="0.25">
      <c r="F356" s="7"/>
    </row>
    <row r="357" spans="6:6" x14ac:dyDescent="0.25">
      <c r="F357" s="7"/>
    </row>
    <row r="358" spans="6:6" x14ac:dyDescent="0.25">
      <c r="F358" s="7"/>
    </row>
    <row r="359" spans="6:6" x14ac:dyDescent="0.25">
      <c r="F359" s="7"/>
    </row>
    <row r="360" spans="6:6" x14ac:dyDescent="0.25">
      <c r="F360" s="7"/>
    </row>
    <row r="361" spans="6:6" x14ac:dyDescent="0.25">
      <c r="F361" s="7"/>
    </row>
    <row r="362" spans="6:6" x14ac:dyDescent="0.25">
      <c r="F362" s="7"/>
    </row>
    <row r="363" spans="6:6" x14ac:dyDescent="0.25">
      <c r="F363" s="7"/>
    </row>
    <row r="364" spans="6:6" x14ac:dyDescent="0.25">
      <c r="F364" s="7"/>
    </row>
    <row r="365" spans="6:6" x14ac:dyDescent="0.25">
      <c r="F365" s="7"/>
    </row>
    <row r="366" spans="6:6" x14ac:dyDescent="0.25">
      <c r="F366" s="7"/>
    </row>
    <row r="367" spans="6:6" x14ac:dyDescent="0.25">
      <c r="F367" s="7"/>
    </row>
    <row r="368" spans="6:6" x14ac:dyDescent="0.25">
      <c r="F368" s="7"/>
    </row>
    <row r="369" spans="6:6" x14ac:dyDescent="0.25">
      <c r="F369" s="7"/>
    </row>
    <row r="370" spans="6:6" x14ac:dyDescent="0.25">
      <c r="F370" s="7"/>
    </row>
    <row r="371" spans="6:6" x14ac:dyDescent="0.25">
      <c r="F371" s="7"/>
    </row>
    <row r="372" spans="6:6" x14ac:dyDescent="0.25">
      <c r="F372" s="7"/>
    </row>
    <row r="373" spans="6:6" x14ac:dyDescent="0.25">
      <c r="F373" s="7"/>
    </row>
    <row r="374" spans="6:6" x14ac:dyDescent="0.25">
      <c r="F374" s="7"/>
    </row>
    <row r="375" spans="6:6" x14ac:dyDescent="0.25">
      <c r="F375" s="7"/>
    </row>
    <row r="376" spans="6:6" x14ac:dyDescent="0.25">
      <c r="F376" s="7"/>
    </row>
    <row r="377" spans="6:6" x14ac:dyDescent="0.25">
      <c r="F377" s="7"/>
    </row>
    <row r="378" spans="6:6" x14ac:dyDescent="0.25">
      <c r="F378" s="7"/>
    </row>
    <row r="379" spans="6:6" x14ac:dyDescent="0.25">
      <c r="F379" s="7"/>
    </row>
    <row r="380" spans="6:6" x14ac:dyDescent="0.25">
      <c r="F380" s="7"/>
    </row>
    <row r="381" spans="6:6" x14ac:dyDescent="0.25">
      <c r="F381" s="7"/>
    </row>
    <row r="382" spans="6:6" x14ac:dyDescent="0.25">
      <c r="F382" s="7"/>
    </row>
    <row r="383" spans="6:6" x14ac:dyDescent="0.25">
      <c r="F383" s="7"/>
    </row>
    <row r="384" spans="6:6" x14ac:dyDescent="0.25">
      <c r="F384" s="7"/>
    </row>
    <row r="385" spans="6:6" x14ac:dyDescent="0.25">
      <c r="F385" s="7"/>
    </row>
    <row r="386" spans="6:6" x14ac:dyDescent="0.25">
      <c r="F386" s="7"/>
    </row>
    <row r="387" spans="6:6" x14ac:dyDescent="0.25">
      <c r="F387" s="7"/>
    </row>
    <row r="388" spans="6:6" x14ac:dyDescent="0.25">
      <c r="F388" s="7"/>
    </row>
    <row r="389" spans="6:6" x14ac:dyDescent="0.25">
      <c r="F389" s="7"/>
    </row>
    <row r="390" spans="6:6" x14ac:dyDescent="0.25">
      <c r="F390" s="7"/>
    </row>
    <row r="391" spans="6:6" x14ac:dyDescent="0.25">
      <c r="F391" s="7"/>
    </row>
    <row r="392" spans="6:6" x14ac:dyDescent="0.25">
      <c r="F392" s="7"/>
    </row>
    <row r="393" spans="6:6" x14ac:dyDescent="0.25">
      <c r="F393" s="7"/>
    </row>
    <row r="394" spans="6:6" x14ac:dyDescent="0.25">
      <c r="F394" s="7"/>
    </row>
    <row r="395" spans="6:6" x14ac:dyDescent="0.25">
      <c r="F395" s="7"/>
    </row>
    <row r="396" spans="6:6" x14ac:dyDescent="0.25">
      <c r="F396" s="7"/>
    </row>
    <row r="397" spans="6:6" x14ac:dyDescent="0.25">
      <c r="F397" s="7"/>
    </row>
    <row r="398" spans="6:6" x14ac:dyDescent="0.25">
      <c r="F398" s="7"/>
    </row>
    <row r="399" spans="6:6" x14ac:dyDescent="0.25">
      <c r="F399" s="7"/>
    </row>
    <row r="400" spans="6:6" x14ac:dyDescent="0.25">
      <c r="F400" s="7"/>
    </row>
    <row r="401" spans="6:6" x14ac:dyDescent="0.25">
      <c r="F401" s="7"/>
    </row>
    <row r="402" spans="6:6" x14ac:dyDescent="0.25">
      <c r="F402" s="7"/>
    </row>
    <row r="403" spans="6:6" x14ac:dyDescent="0.25">
      <c r="F403" s="7"/>
    </row>
    <row r="404" spans="6:6" x14ac:dyDescent="0.25">
      <c r="F404" s="7"/>
    </row>
    <row r="405" spans="6:6" x14ac:dyDescent="0.25">
      <c r="F405" s="7"/>
    </row>
    <row r="406" spans="6:6" x14ac:dyDescent="0.25">
      <c r="F406" s="7"/>
    </row>
    <row r="407" spans="6:6" x14ac:dyDescent="0.25">
      <c r="F407" s="7"/>
    </row>
    <row r="408" spans="6:6" x14ac:dyDescent="0.25">
      <c r="F408" s="7"/>
    </row>
    <row r="409" spans="6:6" x14ac:dyDescent="0.25">
      <c r="F409" s="7"/>
    </row>
    <row r="410" spans="6:6" x14ac:dyDescent="0.25">
      <c r="F410" s="7"/>
    </row>
    <row r="411" spans="6:6" x14ac:dyDescent="0.25">
      <c r="F411" s="7"/>
    </row>
    <row r="412" spans="6:6" x14ac:dyDescent="0.25">
      <c r="F412" s="7"/>
    </row>
    <row r="413" spans="6:6" x14ac:dyDescent="0.25">
      <c r="F413" s="7"/>
    </row>
    <row r="414" spans="6:6" x14ac:dyDescent="0.25">
      <c r="F414" s="7"/>
    </row>
    <row r="415" spans="6:6" x14ac:dyDescent="0.25">
      <c r="F415" s="7"/>
    </row>
    <row r="416" spans="6:6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  <row r="567" spans="6:6" x14ac:dyDescent="0.25">
      <c r="F567" s="7"/>
    </row>
    <row r="568" spans="6:6" x14ac:dyDescent="0.25">
      <c r="F568" s="7"/>
    </row>
    <row r="569" spans="6:6" x14ac:dyDescent="0.25">
      <c r="F569" s="7"/>
    </row>
    <row r="570" spans="6:6" x14ac:dyDescent="0.25">
      <c r="F570" s="7"/>
    </row>
    <row r="571" spans="6:6" x14ac:dyDescent="0.25">
      <c r="F571" s="7"/>
    </row>
    <row r="572" spans="6:6" x14ac:dyDescent="0.25">
      <c r="F572" s="7"/>
    </row>
    <row r="573" spans="6:6" x14ac:dyDescent="0.25">
      <c r="F573" s="7"/>
    </row>
    <row r="574" spans="6:6" x14ac:dyDescent="0.25">
      <c r="F574" s="7"/>
    </row>
    <row r="575" spans="6:6" x14ac:dyDescent="0.25">
      <c r="F575" s="7"/>
    </row>
    <row r="576" spans="6:6" x14ac:dyDescent="0.25">
      <c r="F576" s="7"/>
    </row>
    <row r="577" spans="6:6" x14ac:dyDescent="0.25">
      <c r="F577" s="7"/>
    </row>
    <row r="578" spans="6:6" x14ac:dyDescent="0.25">
      <c r="F578" s="7"/>
    </row>
    <row r="579" spans="6:6" x14ac:dyDescent="0.25">
      <c r="F579" s="7"/>
    </row>
    <row r="580" spans="6:6" x14ac:dyDescent="0.25">
      <c r="F580" s="7"/>
    </row>
    <row r="581" spans="6:6" x14ac:dyDescent="0.25">
      <c r="F581" s="7"/>
    </row>
    <row r="582" spans="6:6" x14ac:dyDescent="0.25">
      <c r="F582" s="7"/>
    </row>
    <row r="583" spans="6:6" x14ac:dyDescent="0.25">
      <c r="F583" s="7"/>
    </row>
    <row r="584" spans="6:6" x14ac:dyDescent="0.25">
      <c r="F584" s="7"/>
    </row>
    <row r="585" spans="6:6" x14ac:dyDescent="0.25">
      <c r="F585" s="7"/>
    </row>
    <row r="586" spans="6:6" x14ac:dyDescent="0.25">
      <c r="F586" s="7"/>
    </row>
    <row r="587" spans="6:6" x14ac:dyDescent="0.25">
      <c r="F587" s="7"/>
    </row>
    <row r="588" spans="6:6" x14ac:dyDescent="0.25">
      <c r="F588" s="7"/>
    </row>
    <row r="589" spans="6:6" x14ac:dyDescent="0.25">
      <c r="F589" s="7"/>
    </row>
    <row r="590" spans="6:6" x14ac:dyDescent="0.25">
      <c r="F590" s="7"/>
    </row>
    <row r="591" spans="6:6" x14ac:dyDescent="0.25">
      <c r="F591" s="7"/>
    </row>
    <row r="592" spans="6:6" x14ac:dyDescent="0.25">
      <c r="F592" s="7"/>
    </row>
    <row r="593" spans="6:6" x14ac:dyDescent="0.25">
      <c r="F593" s="7"/>
    </row>
    <row r="594" spans="6:6" x14ac:dyDescent="0.25">
      <c r="F594" s="7"/>
    </row>
    <row r="595" spans="6:6" x14ac:dyDescent="0.25">
      <c r="F595" s="7"/>
    </row>
    <row r="596" spans="6:6" x14ac:dyDescent="0.25">
      <c r="F596" s="7"/>
    </row>
    <row r="597" spans="6:6" x14ac:dyDescent="0.25">
      <c r="F597" s="7"/>
    </row>
    <row r="598" spans="6:6" x14ac:dyDescent="0.25">
      <c r="F598" s="7"/>
    </row>
    <row r="599" spans="6:6" x14ac:dyDescent="0.25">
      <c r="F599" s="7"/>
    </row>
    <row r="600" spans="6:6" x14ac:dyDescent="0.25">
      <c r="F600" s="7"/>
    </row>
    <row r="601" spans="6:6" x14ac:dyDescent="0.25">
      <c r="F601" s="7"/>
    </row>
    <row r="602" spans="6:6" x14ac:dyDescent="0.25">
      <c r="F602" s="7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  <row r="606" spans="6:6" x14ac:dyDescent="0.25">
      <c r="F606" s="7"/>
    </row>
    <row r="607" spans="6:6" x14ac:dyDescent="0.25">
      <c r="F607" s="7"/>
    </row>
    <row r="608" spans="6:6" x14ac:dyDescent="0.25">
      <c r="F608" s="7"/>
    </row>
    <row r="609" spans="6:6" x14ac:dyDescent="0.25">
      <c r="F609" s="7"/>
    </row>
    <row r="610" spans="6:6" x14ac:dyDescent="0.25">
      <c r="F610" s="7"/>
    </row>
    <row r="611" spans="6:6" x14ac:dyDescent="0.25">
      <c r="F611" s="7"/>
    </row>
    <row r="612" spans="6:6" x14ac:dyDescent="0.25">
      <c r="F612" s="7"/>
    </row>
    <row r="613" spans="6:6" x14ac:dyDescent="0.25">
      <c r="F613" s="7"/>
    </row>
    <row r="614" spans="6:6" x14ac:dyDescent="0.25">
      <c r="F614" s="7"/>
    </row>
    <row r="615" spans="6:6" x14ac:dyDescent="0.25">
      <c r="F615" s="7"/>
    </row>
    <row r="616" spans="6:6" x14ac:dyDescent="0.25">
      <c r="F616" s="7"/>
    </row>
    <row r="617" spans="6:6" x14ac:dyDescent="0.25">
      <c r="F617" s="7"/>
    </row>
    <row r="618" spans="6:6" x14ac:dyDescent="0.25">
      <c r="F618" s="7"/>
    </row>
    <row r="619" spans="6:6" x14ac:dyDescent="0.25">
      <c r="F619" s="7"/>
    </row>
    <row r="620" spans="6:6" x14ac:dyDescent="0.25">
      <c r="F620" s="7"/>
    </row>
    <row r="621" spans="6:6" x14ac:dyDescent="0.25">
      <c r="F621" s="7"/>
    </row>
    <row r="622" spans="6:6" x14ac:dyDescent="0.25">
      <c r="F622" s="7"/>
    </row>
    <row r="623" spans="6:6" x14ac:dyDescent="0.25">
      <c r="F623" s="7"/>
    </row>
    <row r="624" spans="6:6" x14ac:dyDescent="0.25">
      <c r="F624" s="7"/>
    </row>
    <row r="625" spans="6:6" x14ac:dyDescent="0.25">
      <c r="F625" s="7"/>
    </row>
    <row r="626" spans="6:6" x14ac:dyDescent="0.25">
      <c r="F626" s="7"/>
    </row>
    <row r="627" spans="6:6" x14ac:dyDescent="0.25">
      <c r="F627" s="7"/>
    </row>
    <row r="628" spans="6:6" x14ac:dyDescent="0.25">
      <c r="F628" s="7"/>
    </row>
    <row r="629" spans="6:6" x14ac:dyDescent="0.25">
      <c r="F629" s="7"/>
    </row>
    <row r="630" spans="6:6" x14ac:dyDescent="0.25">
      <c r="F630" s="7"/>
    </row>
    <row r="631" spans="6:6" x14ac:dyDescent="0.25">
      <c r="F631" s="7"/>
    </row>
    <row r="632" spans="6:6" x14ac:dyDescent="0.25">
      <c r="F632" s="7"/>
    </row>
    <row r="633" spans="6:6" x14ac:dyDescent="0.25">
      <c r="F633" s="7"/>
    </row>
    <row r="634" spans="6:6" x14ac:dyDescent="0.25">
      <c r="F634" s="7"/>
    </row>
    <row r="635" spans="6:6" x14ac:dyDescent="0.25">
      <c r="F635" s="7"/>
    </row>
    <row r="636" spans="6:6" x14ac:dyDescent="0.25">
      <c r="F636" s="7"/>
    </row>
    <row r="637" spans="6:6" x14ac:dyDescent="0.25">
      <c r="F637" s="7"/>
    </row>
    <row r="638" spans="6:6" x14ac:dyDescent="0.25">
      <c r="F638" s="7"/>
    </row>
    <row r="639" spans="6:6" x14ac:dyDescent="0.25">
      <c r="F639" s="7"/>
    </row>
    <row r="640" spans="6:6" x14ac:dyDescent="0.25">
      <c r="F640" s="7"/>
    </row>
    <row r="641" spans="6:6" x14ac:dyDescent="0.25">
      <c r="F641" s="7"/>
    </row>
    <row r="642" spans="6:6" x14ac:dyDescent="0.25">
      <c r="F642" s="7"/>
    </row>
    <row r="643" spans="6:6" x14ac:dyDescent="0.25">
      <c r="F643" s="7"/>
    </row>
    <row r="644" spans="6:6" x14ac:dyDescent="0.25">
      <c r="F644" s="7"/>
    </row>
    <row r="645" spans="6:6" x14ac:dyDescent="0.25">
      <c r="F645" s="7"/>
    </row>
    <row r="646" spans="6:6" x14ac:dyDescent="0.25">
      <c r="F646" s="7"/>
    </row>
    <row r="647" spans="6:6" x14ac:dyDescent="0.25">
      <c r="F647" s="7"/>
    </row>
    <row r="648" spans="6:6" x14ac:dyDescent="0.25">
      <c r="F648" s="7"/>
    </row>
    <row r="649" spans="6:6" x14ac:dyDescent="0.25">
      <c r="F649" s="7"/>
    </row>
    <row r="650" spans="6:6" x14ac:dyDescent="0.25">
      <c r="F650" s="7"/>
    </row>
    <row r="651" spans="6:6" x14ac:dyDescent="0.25">
      <c r="F651" s="7"/>
    </row>
    <row r="652" spans="6:6" x14ac:dyDescent="0.25">
      <c r="F652" s="7"/>
    </row>
    <row r="653" spans="6:6" x14ac:dyDescent="0.25">
      <c r="F653" s="7"/>
    </row>
    <row r="654" spans="6:6" x14ac:dyDescent="0.25">
      <c r="F654" s="7"/>
    </row>
    <row r="655" spans="6:6" x14ac:dyDescent="0.25">
      <c r="F655" s="7"/>
    </row>
    <row r="656" spans="6:6" x14ac:dyDescent="0.25">
      <c r="F656" s="7"/>
    </row>
    <row r="657" spans="6:6" x14ac:dyDescent="0.25">
      <c r="F657" s="7"/>
    </row>
    <row r="658" spans="6:6" x14ac:dyDescent="0.25">
      <c r="F658" s="7"/>
    </row>
    <row r="659" spans="6:6" x14ac:dyDescent="0.25">
      <c r="F659" s="7"/>
    </row>
    <row r="660" spans="6:6" x14ac:dyDescent="0.25">
      <c r="F660" s="7"/>
    </row>
    <row r="661" spans="6:6" x14ac:dyDescent="0.25">
      <c r="F661" s="7"/>
    </row>
    <row r="662" spans="6:6" x14ac:dyDescent="0.25">
      <c r="F662" s="7"/>
    </row>
    <row r="663" spans="6:6" x14ac:dyDescent="0.25">
      <c r="F663" s="7"/>
    </row>
    <row r="664" spans="6:6" x14ac:dyDescent="0.25">
      <c r="F664" s="7"/>
    </row>
    <row r="665" spans="6:6" x14ac:dyDescent="0.25">
      <c r="F665" s="7"/>
    </row>
    <row r="666" spans="6:6" x14ac:dyDescent="0.25">
      <c r="F666" s="7"/>
    </row>
    <row r="667" spans="6:6" x14ac:dyDescent="0.25">
      <c r="F667" s="7"/>
    </row>
    <row r="668" spans="6:6" x14ac:dyDescent="0.25">
      <c r="F668" s="7"/>
    </row>
    <row r="669" spans="6:6" x14ac:dyDescent="0.25">
      <c r="F669" s="7"/>
    </row>
    <row r="670" spans="6:6" x14ac:dyDescent="0.25">
      <c r="F670" s="7"/>
    </row>
    <row r="671" spans="6:6" x14ac:dyDescent="0.25">
      <c r="F671" s="7"/>
    </row>
    <row r="672" spans="6:6" x14ac:dyDescent="0.25">
      <c r="F672" s="7"/>
    </row>
    <row r="673" spans="6:6" x14ac:dyDescent="0.25">
      <c r="F673" s="7"/>
    </row>
    <row r="674" spans="6:6" x14ac:dyDescent="0.25">
      <c r="F674" s="7"/>
    </row>
    <row r="675" spans="6:6" x14ac:dyDescent="0.25">
      <c r="F675" s="7"/>
    </row>
    <row r="676" spans="6:6" x14ac:dyDescent="0.25">
      <c r="F676" s="7"/>
    </row>
    <row r="677" spans="6:6" x14ac:dyDescent="0.25">
      <c r="F677" s="7"/>
    </row>
    <row r="678" spans="6:6" x14ac:dyDescent="0.25">
      <c r="F678" s="7"/>
    </row>
    <row r="679" spans="6:6" x14ac:dyDescent="0.25">
      <c r="F679" s="7"/>
    </row>
    <row r="680" spans="6:6" x14ac:dyDescent="0.25">
      <c r="F680" s="7"/>
    </row>
    <row r="681" spans="6:6" x14ac:dyDescent="0.25">
      <c r="F681" s="7"/>
    </row>
    <row r="682" spans="6:6" x14ac:dyDescent="0.25">
      <c r="F682" s="7"/>
    </row>
    <row r="683" spans="6:6" x14ac:dyDescent="0.25">
      <c r="F683" s="7"/>
    </row>
    <row r="684" spans="6:6" x14ac:dyDescent="0.25">
      <c r="F684" s="7"/>
    </row>
    <row r="685" spans="6:6" x14ac:dyDescent="0.25">
      <c r="F685" s="7"/>
    </row>
    <row r="686" spans="6:6" x14ac:dyDescent="0.25">
      <c r="F686" s="7"/>
    </row>
    <row r="687" spans="6:6" x14ac:dyDescent="0.25">
      <c r="F687" s="7"/>
    </row>
    <row r="688" spans="6:6" x14ac:dyDescent="0.25">
      <c r="F688" s="7"/>
    </row>
    <row r="689" spans="6:6" x14ac:dyDescent="0.25">
      <c r="F689" s="7"/>
    </row>
    <row r="690" spans="6:6" x14ac:dyDescent="0.25">
      <c r="F690" s="7"/>
    </row>
    <row r="691" spans="6:6" x14ac:dyDescent="0.25">
      <c r="F691" s="7"/>
    </row>
    <row r="692" spans="6:6" x14ac:dyDescent="0.25">
      <c r="F692" s="7"/>
    </row>
    <row r="693" spans="6:6" x14ac:dyDescent="0.25">
      <c r="F693" s="7"/>
    </row>
    <row r="694" spans="6:6" x14ac:dyDescent="0.25">
      <c r="F694" s="7"/>
    </row>
    <row r="695" spans="6:6" x14ac:dyDescent="0.25">
      <c r="F695" s="7"/>
    </row>
    <row r="696" spans="6:6" x14ac:dyDescent="0.25">
      <c r="F696" s="7"/>
    </row>
    <row r="697" spans="6:6" x14ac:dyDescent="0.25">
      <c r="F697" s="7"/>
    </row>
    <row r="698" spans="6:6" x14ac:dyDescent="0.25">
      <c r="F698" s="7"/>
    </row>
    <row r="699" spans="6:6" x14ac:dyDescent="0.25">
      <c r="F699" s="7"/>
    </row>
    <row r="700" spans="6:6" x14ac:dyDescent="0.25">
      <c r="F700" s="7"/>
    </row>
    <row r="701" spans="6:6" x14ac:dyDescent="0.25">
      <c r="F701" s="7"/>
    </row>
    <row r="702" spans="6:6" x14ac:dyDescent="0.25">
      <c r="F702" s="7"/>
    </row>
    <row r="703" spans="6:6" x14ac:dyDescent="0.25">
      <c r="F703" s="7"/>
    </row>
    <row r="704" spans="6:6" x14ac:dyDescent="0.25">
      <c r="F704" s="7"/>
    </row>
    <row r="705" spans="6:6" x14ac:dyDescent="0.25">
      <c r="F705" s="7"/>
    </row>
    <row r="706" spans="6:6" x14ac:dyDescent="0.25">
      <c r="F706" s="7"/>
    </row>
    <row r="707" spans="6:6" x14ac:dyDescent="0.25">
      <c r="F707" s="7"/>
    </row>
    <row r="708" spans="6:6" x14ac:dyDescent="0.25">
      <c r="F708" s="7"/>
    </row>
    <row r="709" spans="6:6" x14ac:dyDescent="0.25">
      <c r="F709" s="7"/>
    </row>
    <row r="710" spans="6:6" x14ac:dyDescent="0.25">
      <c r="F710" s="7"/>
    </row>
    <row r="711" spans="6:6" x14ac:dyDescent="0.25">
      <c r="F711" s="7"/>
    </row>
    <row r="712" spans="6:6" x14ac:dyDescent="0.25">
      <c r="F712" s="7"/>
    </row>
    <row r="713" spans="6:6" x14ac:dyDescent="0.25">
      <c r="F713" s="7"/>
    </row>
    <row r="714" spans="6:6" x14ac:dyDescent="0.25">
      <c r="F714" s="7"/>
    </row>
    <row r="715" spans="6:6" x14ac:dyDescent="0.25">
      <c r="F715" s="7"/>
    </row>
    <row r="716" spans="6:6" x14ac:dyDescent="0.25">
      <c r="F716" s="7"/>
    </row>
    <row r="717" spans="6:6" x14ac:dyDescent="0.25">
      <c r="F717" s="7"/>
    </row>
    <row r="718" spans="6:6" x14ac:dyDescent="0.25">
      <c r="F718" s="7"/>
    </row>
    <row r="719" spans="6:6" x14ac:dyDescent="0.25">
      <c r="F719" s="7"/>
    </row>
    <row r="720" spans="6:6" x14ac:dyDescent="0.25">
      <c r="F720" s="7"/>
    </row>
    <row r="721" spans="6:6" x14ac:dyDescent="0.25">
      <c r="F721" s="7"/>
    </row>
    <row r="722" spans="6:6" x14ac:dyDescent="0.25">
      <c r="F722" s="7"/>
    </row>
    <row r="723" spans="6:6" x14ac:dyDescent="0.25">
      <c r="F723" s="7"/>
    </row>
    <row r="724" spans="6:6" x14ac:dyDescent="0.25">
      <c r="F724" s="7"/>
    </row>
    <row r="725" spans="6:6" x14ac:dyDescent="0.25">
      <c r="F725" s="7"/>
    </row>
    <row r="726" spans="6:6" x14ac:dyDescent="0.25">
      <c r="F726" s="7"/>
    </row>
    <row r="727" spans="6:6" x14ac:dyDescent="0.25">
      <c r="F727" s="7"/>
    </row>
    <row r="728" spans="6:6" x14ac:dyDescent="0.25">
      <c r="F728" s="7"/>
    </row>
    <row r="729" spans="6:6" x14ac:dyDescent="0.25">
      <c r="F729" s="7"/>
    </row>
    <row r="730" spans="6:6" x14ac:dyDescent="0.25">
      <c r="F730" s="7"/>
    </row>
    <row r="731" spans="6:6" x14ac:dyDescent="0.25">
      <c r="F731" s="7"/>
    </row>
    <row r="732" spans="6:6" x14ac:dyDescent="0.25">
      <c r="F732" s="7"/>
    </row>
  </sheetData>
  <sheetProtection password="CC3D" sheet="1" objects="1" scenarios="1" formatColumns="0" formatRows="0" selectLockedCells="1"/>
  <mergeCells count="154">
    <mergeCell ref="A53:C54"/>
    <mergeCell ref="G53:H53"/>
    <mergeCell ref="G54:H54"/>
    <mergeCell ref="A1:H1"/>
    <mergeCell ref="A7:A8"/>
    <mergeCell ref="B7:B8"/>
    <mergeCell ref="C7:C8"/>
    <mergeCell ref="D9:D10"/>
    <mergeCell ref="E9:E10"/>
    <mergeCell ref="F9:F10"/>
    <mergeCell ref="D3:D4"/>
    <mergeCell ref="E3:E4"/>
    <mergeCell ref="F3:F4"/>
    <mergeCell ref="A5:A6"/>
    <mergeCell ref="B5:B6"/>
    <mergeCell ref="C5:C6"/>
    <mergeCell ref="A3:A4"/>
    <mergeCell ref="B3:B4"/>
    <mergeCell ref="C3:C4"/>
    <mergeCell ref="D5:D6"/>
    <mergeCell ref="E5:E6"/>
    <mergeCell ref="F5:F6"/>
    <mergeCell ref="A13:A14"/>
    <mergeCell ref="B13:B14"/>
    <mergeCell ref="C13:C14"/>
    <mergeCell ref="D7:D8"/>
    <mergeCell ref="E7:E8"/>
    <mergeCell ref="F7:F8"/>
    <mergeCell ref="A9:A10"/>
    <mergeCell ref="B9:B10"/>
    <mergeCell ref="C9:C10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D17:D18"/>
    <mergeCell ref="E17:E18"/>
    <mergeCell ref="F17:F18"/>
    <mergeCell ref="A19:A20"/>
    <mergeCell ref="B19:B20"/>
    <mergeCell ref="C19:C20"/>
    <mergeCell ref="D15:D16"/>
    <mergeCell ref="E15:E16"/>
    <mergeCell ref="F15:F16"/>
    <mergeCell ref="A17:A18"/>
    <mergeCell ref="B17:B18"/>
    <mergeCell ref="C17:C18"/>
    <mergeCell ref="A15:A16"/>
    <mergeCell ref="B15:B16"/>
    <mergeCell ref="C15:C16"/>
    <mergeCell ref="D21:D22"/>
    <mergeCell ref="E21:E22"/>
    <mergeCell ref="F21:F22"/>
    <mergeCell ref="A23:A24"/>
    <mergeCell ref="B23:B24"/>
    <mergeCell ref="C23:C24"/>
    <mergeCell ref="D19:D20"/>
    <mergeCell ref="E19:E20"/>
    <mergeCell ref="F19:F20"/>
    <mergeCell ref="A21:A22"/>
    <mergeCell ref="B21:B22"/>
    <mergeCell ref="C21:C22"/>
    <mergeCell ref="D25:D26"/>
    <mergeCell ref="E25:E26"/>
    <mergeCell ref="F25:F26"/>
    <mergeCell ref="A27:A28"/>
    <mergeCell ref="B27:B28"/>
    <mergeCell ref="C27:C28"/>
    <mergeCell ref="D23:D24"/>
    <mergeCell ref="E23:E24"/>
    <mergeCell ref="F23:F24"/>
    <mergeCell ref="A25:A26"/>
    <mergeCell ref="B25:B26"/>
    <mergeCell ref="C25:C26"/>
    <mergeCell ref="D29:D30"/>
    <mergeCell ref="E29:E30"/>
    <mergeCell ref="F29:F30"/>
    <mergeCell ref="A31:A32"/>
    <mergeCell ref="B31:B32"/>
    <mergeCell ref="C31:C32"/>
    <mergeCell ref="D27:D28"/>
    <mergeCell ref="E27:E28"/>
    <mergeCell ref="F27:F28"/>
    <mergeCell ref="A29:A30"/>
    <mergeCell ref="B29:B30"/>
    <mergeCell ref="C29:C30"/>
    <mergeCell ref="D33:D34"/>
    <mergeCell ref="E33:E34"/>
    <mergeCell ref="F33:F34"/>
    <mergeCell ref="A35:A36"/>
    <mergeCell ref="B35:B36"/>
    <mergeCell ref="C35:C36"/>
    <mergeCell ref="D31:D32"/>
    <mergeCell ref="E31:E32"/>
    <mergeCell ref="F31:F32"/>
    <mergeCell ref="A33:A34"/>
    <mergeCell ref="B33:B34"/>
    <mergeCell ref="C33:C34"/>
    <mergeCell ref="D37:D38"/>
    <mergeCell ref="E37:E38"/>
    <mergeCell ref="F37:F38"/>
    <mergeCell ref="A39:A40"/>
    <mergeCell ref="B39:B40"/>
    <mergeCell ref="C39:C40"/>
    <mergeCell ref="D35:D36"/>
    <mergeCell ref="E35:E36"/>
    <mergeCell ref="F35:F36"/>
    <mergeCell ref="A37:A38"/>
    <mergeCell ref="B37:B38"/>
    <mergeCell ref="C37:C38"/>
    <mergeCell ref="D41:D42"/>
    <mergeCell ref="E41:E42"/>
    <mergeCell ref="F41:F42"/>
    <mergeCell ref="A43:A44"/>
    <mergeCell ref="B43:B44"/>
    <mergeCell ref="C43:C44"/>
    <mergeCell ref="D39:D40"/>
    <mergeCell ref="E39:E40"/>
    <mergeCell ref="F39:F40"/>
    <mergeCell ref="A41:A42"/>
    <mergeCell ref="B41:B42"/>
    <mergeCell ref="C41:C42"/>
    <mergeCell ref="A47:A48"/>
    <mergeCell ref="B47:B48"/>
    <mergeCell ref="C47:C48"/>
    <mergeCell ref="D43:D44"/>
    <mergeCell ref="E43:E44"/>
    <mergeCell ref="F43:F44"/>
    <mergeCell ref="A45:A46"/>
    <mergeCell ref="B45:B46"/>
    <mergeCell ref="C45:C46"/>
    <mergeCell ref="D47:D48"/>
    <mergeCell ref="E47:E48"/>
    <mergeCell ref="F47:F48"/>
    <mergeCell ref="D45:D46"/>
    <mergeCell ref="E45:E46"/>
    <mergeCell ref="F45:F46"/>
    <mergeCell ref="D51:D52"/>
    <mergeCell ref="E51:E52"/>
    <mergeCell ref="F51:F52"/>
    <mergeCell ref="D49:D50"/>
    <mergeCell ref="E49:E50"/>
    <mergeCell ref="F49:F50"/>
    <mergeCell ref="A51:A52"/>
    <mergeCell ref="B51:B52"/>
    <mergeCell ref="C51:C52"/>
    <mergeCell ref="A49:A50"/>
    <mergeCell ref="B49:B50"/>
    <mergeCell ref="C49:C50"/>
  </mergeCells>
  <printOptions horizontalCentered="1"/>
  <pageMargins left="0.59055118110236227" right="0.59055118110236227" top="0.74803149606299213" bottom="0.78740157480314965" header="0.31496062992125984" footer="0.31496062992125984"/>
  <pageSetup paperSize="9" scale="76" fitToHeight="0" orientation="portrait" r:id="rId1"/>
  <headerFooter>
    <oddHeader>&amp;CLotto 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4"/>
  <sheetViews>
    <sheetView zoomScaleNormal="100" workbookViewId="0">
      <selection activeCell="K4" sqref="K4"/>
    </sheetView>
  </sheetViews>
  <sheetFormatPr defaultColWidth="9.140625" defaultRowHeight="15.75" x14ac:dyDescent="0.25"/>
  <cols>
    <col min="1" max="1" width="16" style="1" customWidth="1"/>
    <col min="2" max="2" width="18.42578125" style="1" customWidth="1"/>
    <col min="3" max="3" width="16" style="1" customWidth="1"/>
    <col min="4" max="4" width="18.85546875" style="1" customWidth="1"/>
    <col min="5" max="5" width="16" style="7" hidden="1" customWidth="1"/>
    <col min="6" max="6" width="31.7109375" style="8" hidden="1" customWidth="1"/>
    <col min="7" max="7" width="21" style="1" customWidth="1"/>
    <col min="8" max="8" width="25.140625" style="1" customWidth="1"/>
    <col min="9" max="16384" width="9.140625" style="1"/>
  </cols>
  <sheetData>
    <row r="1" spans="1:8" ht="45" customHeight="1" x14ac:dyDescent="0.25">
      <c r="A1" s="34" t="s">
        <v>80</v>
      </c>
      <c r="B1" s="34"/>
      <c r="C1" s="34"/>
      <c r="D1" s="34"/>
      <c r="E1" s="34"/>
      <c r="F1" s="34"/>
      <c r="G1" s="34"/>
      <c r="H1" s="34"/>
    </row>
    <row r="2" spans="1:8" s="5" customFormat="1" ht="78" customHeight="1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71</v>
      </c>
      <c r="G2" s="3" t="s">
        <v>73</v>
      </c>
      <c r="H2" s="3" t="s">
        <v>74</v>
      </c>
    </row>
    <row r="3" spans="1:8" ht="47.1" customHeight="1" x14ac:dyDescent="0.25">
      <c r="A3" s="27">
        <v>1</v>
      </c>
      <c r="B3" s="28" t="s">
        <v>23</v>
      </c>
      <c r="C3" s="28">
        <v>5000</v>
      </c>
      <c r="D3" s="24">
        <f>C3*4</f>
        <v>20000</v>
      </c>
      <c r="E3" s="25">
        <v>5</v>
      </c>
      <c r="F3" s="26">
        <f>D3*E3</f>
        <v>100000</v>
      </c>
      <c r="G3" s="16"/>
      <c r="H3" s="12">
        <f>D3*G3</f>
        <v>0</v>
      </c>
    </row>
    <row r="4" spans="1:8" ht="51" customHeight="1" x14ac:dyDescent="0.25">
      <c r="A4" s="27"/>
      <c r="B4" s="28"/>
      <c r="C4" s="28"/>
      <c r="D4" s="24"/>
      <c r="E4" s="25"/>
      <c r="F4" s="26"/>
      <c r="G4" s="17" t="s">
        <v>91</v>
      </c>
      <c r="H4" s="17" t="s">
        <v>78</v>
      </c>
    </row>
    <row r="5" spans="1:8" ht="53.25" customHeight="1" x14ac:dyDescent="0.25">
      <c r="A5" s="27">
        <v>2</v>
      </c>
      <c r="B5" s="28" t="s">
        <v>45</v>
      </c>
      <c r="C5" s="28">
        <f>35000/2</f>
        <v>17500</v>
      </c>
      <c r="D5" s="24">
        <f t="shared" ref="D5" si="0">C5*4</f>
        <v>70000</v>
      </c>
      <c r="E5" s="25">
        <v>4</v>
      </c>
      <c r="F5" s="26">
        <f t="shared" ref="F5" si="1">D5*E5</f>
        <v>280000</v>
      </c>
      <c r="G5" s="16"/>
      <c r="H5" s="12">
        <f>D5*G5</f>
        <v>0</v>
      </c>
    </row>
    <row r="6" spans="1:8" ht="51" customHeight="1" x14ac:dyDescent="0.25">
      <c r="A6" s="27"/>
      <c r="B6" s="28"/>
      <c r="C6" s="28"/>
      <c r="D6" s="24"/>
      <c r="E6" s="25"/>
      <c r="F6" s="26"/>
      <c r="G6" s="17" t="s">
        <v>76</v>
      </c>
      <c r="H6" s="17" t="s">
        <v>78</v>
      </c>
    </row>
    <row r="7" spans="1:8" ht="47.1" customHeight="1" x14ac:dyDescent="0.25">
      <c r="A7" s="27">
        <v>3</v>
      </c>
      <c r="B7" s="28" t="s">
        <v>46</v>
      </c>
      <c r="C7" s="28">
        <f>76/2</f>
        <v>38</v>
      </c>
      <c r="D7" s="24">
        <f t="shared" ref="D7" si="2">C7*4</f>
        <v>152</v>
      </c>
      <c r="E7" s="25">
        <v>47.8</v>
      </c>
      <c r="F7" s="26">
        <f t="shared" ref="F7" si="3">D7*E7</f>
        <v>7265.5999999999995</v>
      </c>
      <c r="G7" s="16"/>
      <c r="H7" s="12">
        <f>D7*G7</f>
        <v>0</v>
      </c>
    </row>
    <row r="8" spans="1:8" ht="47.1" customHeight="1" x14ac:dyDescent="0.25">
      <c r="A8" s="27"/>
      <c r="B8" s="28"/>
      <c r="C8" s="28"/>
      <c r="D8" s="24"/>
      <c r="E8" s="25"/>
      <c r="F8" s="26"/>
      <c r="G8" s="17" t="s">
        <v>76</v>
      </c>
      <c r="H8" s="17" t="s">
        <v>78</v>
      </c>
    </row>
    <row r="9" spans="1:8" ht="47.1" customHeight="1" x14ac:dyDescent="0.25">
      <c r="A9" s="27">
        <v>4</v>
      </c>
      <c r="B9" s="28" t="s">
        <v>47</v>
      </c>
      <c r="C9" s="28">
        <v>9000</v>
      </c>
      <c r="D9" s="24">
        <f t="shared" ref="D9" si="4">C9*4</f>
        <v>36000</v>
      </c>
      <c r="E9" s="25">
        <v>1.5</v>
      </c>
      <c r="F9" s="26">
        <f t="shared" ref="F9" si="5">D9*E9</f>
        <v>54000</v>
      </c>
      <c r="G9" s="16"/>
      <c r="H9" s="12">
        <f>D9*G9</f>
        <v>0</v>
      </c>
    </row>
    <row r="10" spans="1:8" ht="47.1" customHeight="1" x14ac:dyDescent="0.25">
      <c r="A10" s="27"/>
      <c r="B10" s="28"/>
      <c r="C10" s="28"/>
      <c r="D10" s="24"/>
      <c r="E10" s="25"/>
      <c r="F10" s="26"/>
      <c r="G10" s="17" t="s">
        <v>76</v>
      </c>
      <c r="H10" s="17" t="s">
        <v>78</v>
      </c>
    </row>
    <row r="11" spans="1:8" ht="47.1" customHeight="1" x14ac:dyDescent="0.25">
      <c r="A11" s="27">
        <v>5</v>
      </c>
      <c r="B11" s="28" t="s">
        <v>48</v>
      </c>
      <c r="C11" s="28">
        <v>5000</v>
      </c>
      <c r="D11" s="24">
        <f t="shared" ref="D11" si="6">C11*4</f>
        <v>20000</v>
      </c>
      <c r="E11" s="25">
        <v>3.28</v>
      </c>
      <c r="F11" s="26">
        <f t="shared" ref="F11" si="7">D11*E11</f>
        <v>65600</v>
      </c>
      <c r="G11" s="16"/>
      <c r="H11" s="12">
        <f>D11*G11</f>
        <v>0</v>
      </c>
    </row>
    <row r="12" spans="1:8" ht="47.1" customHeight="1" x14ac:dyDescent="0.25">
      <c r="A12" s="27"/>
      <c r="B12" s="28"/>
      <c r="C12" s="28"/>
      <c r="D12" s="24"/>
      <c r="E12" s="25"/>
      <c r="F12" s="26"/>
      <c r="G12" s="17" t="s">
        <v>76</v>
      </c>
      <c r="H12" s="17" t="s">
        <v>78</v>
      </c>
    </row>
    <row r="13" spans="1:8" ht="47.1" customHeight="1" x14ac:dyDescent="0.25">
      <c r="A13" s="27">
        <v>6</v>
      </c>
      <c r="B13" s="31" t="s">
        <v>49</v>
      </c>
      <c r="C13" s="28">
        <v>125</v>
      </c>
      <c r="D13" s="24">
        <f t="shared" ref="D13" si="8">C13*4</f>
        <v>500</v>
      </c>
      <c r="E13" s="25">
        <v>5.27</v>
      </c>
      <c r="F13" s="26">
        <f t="shared" ref="F13" si="9">D13*E13</f>
        <v>2635</v>
      </c>
      <c r="G13" s="16"/>
      <c r="H13" s="12">
        <f>D13*G13</f>
        <v>0</v>
      </c>
    </row>
    <row r="14" spans="1:8" ht="47.1" customHeight="1" x14ac:dyDescent="0.25">
      <c r="A14" s="27"/>
      <c r="B14" s="32"/>
      <c r="C14" s="28"/>
      <c r="D14" s="24"/>
      <c r="E14" s="25"/>
      <c r="F14" s="26"/>
      <c r="G14" s="17" t="s">
        <v>76</v>
      </c>
      <c r="H14" s="17" t="s">
        <v>78</v>
      </c>
    </row>
    <row r="15" spans="1:8" ht="47.1" customHeight="1" x14ac:dyDescent="0.25">
      <c r="A15" s="27">
        <v>7</v>
      </c>
      <c r="B15" s="28" t="s">
        <v>51</v>
      </c>
      <c r="C15" s="28">
        <f>14000/2</f>
        <v>7000</v>
      </c>
      <c r="D15" s="24">
        <f t="shared" ref="D15" si="10">C15*4</f>
        <v>28000</v>
      </c>
      <c r="E15" s="25">
        <v>9.52</v>
      </c>
      <c r="F15" s="26">
        <f t="shared" ref="F15" si="11">D15*E15</f>
        <v>266560</v>
      </c>
      <c r="G15" s="16"/>
      <c r="H15" s="12">
        <f>D15*G15</f>
        <v>0</v>
      </c>
    </row>
    <row r="16" spans="1:8" ht="47.1" customHeight="1" x14ac:dyDescent="0.25">
      <c r="A16" s="27"/>
      <c r="B16" s="28"/>
      <c r="C16" s="28"/>
      <c r="D16" s="24"/>
      <c r="E16" s="25"/>
      <c r="F16" s="26"/>
      <c r="G16" s="17" t="s">
        <v>76</v>
      </c>
      <c r="H16" s="17" t="s">
        <v>78</v>
      </c>
    </row>
    <row r="17" spans="1:8" ht="47.1" customHeight="1" x14ac:dyDescent="0.25">
      <c r="A17" s="27">
        <v>8</v>
      </c>
      <c r="B17" s="28" t="s">
        <v>52</v>
      </c>
      <c r="C17" s="28">
        <v>25000</v>
      </c>
      <c r="D17" s="24">
        <f t="shared" ref="D17" si="12">C17*4</f>
        <v>100000</v>
      </c>
      <c r="E17" s="25">
        <v>0.09</v>
      </c>
      <c r="F17" s="26">
        <f t="shared" ref="F17" si="13">D17*E17</f>
        <v>9000</v>
      </c>
      <c r="G17" s="16"/>
      <c r="H17" s="12">
        <f>D17*G17</f>
        <v>0</v>
      </c>
    </row>
    <row r="18" spans="1:8" ht="47.1" customHeight="1" x14ac:dyDescent="0.25">
      <c r="A18" s="27"/>
      <c r="B18" s="28"/>
      <c r="C18" s="28"/>
      <c r="D18" s="24"/>
      <c r="E18" s="25"/>
      <c r="F18" s="26"/>
      <c r="G18" s="17" t="s">
        <v>76</v>
      </c>
      <c r="H18" s="17" t="s">
        <v>78</v>
      </c>
    </row>
    <row r="19" spans="1:8" s="9" customFormat="1" ht="47.1" customHeight="1" x14ac:dyDescent="0.25">
      <c r="A19" s="27">
        <v>9</v>
      </c>
      <c r="B19" s="28" t="s">
        <v>53</v>
      </c>
      <c r="C19" s="28">
        <f>(4500*100)/2</f>
        <v>225000</v>
      </c>
      <c r="D19" s="24">
        <f t="shared" ref="D19" si="14">C19*4</f>
        <v>900000</v>
      </c>
      <c r="E19" s="25">
        <f>8/100</f>
        <v>0.08</v>
      </c>
      <c r="F19" s="26">
        <f t="shared" ref="F19" si="15">D19*E19</f>
        <v>72000</v>
      </c>
      <c r="G19" s="16"/>
      <c r="H19" s="12">
        <f>D19*G19</f>
        <v>0</v>
      </c>
    </row>
    <row r="20" spans="1:8" s="9" customFormat="1" ht="47.1" customHeight="1" x14ac:dyDescent="0.25">
      <c r="A20" s="27"/>
      <c r="B20" s="28"/>
      <c r="C20" s="28"/>
      <c r="D20" s="24"/>
      <c r="E20" s="25"/>
      <c r="F20" s="26"/>
      <c r="G20" s="17" t="s">
        <v>76</v>
      </c>
      <c r="H20" s="17" t="s">
        <v>78</v>
      </c>
    </row>
    <row r="21" spans="1:8" s="9" customFormat="1" ht="47.1" customHeight="1" x14ac:dyDescent="0.25">
      <c r="A21" s="27">
        <v>10</v>
      </c>
      <c r="B21" s="28" t="s">
        <v>54</v>
      </c>
      <c r="C21" s="28">
        <f>2500/2</f>
        <v>1250</v>
      </c>
      <c r="D21" s="24">
        <f t="shared" ref="D21" si="16">C21*4</f>
        <v>5000</v>
      </c>
      <c r="E21" s="25">
        <v>2.5</v>
      </c>
      <c r="F21" s="26">
        <f t="shared" ref="F21" si="17">D21*E21</f>
        <v>12500</v>
      </c>
      <c r="G21" s="16"/>
      <c r="H21" s="12">
        <f>D21*G21</f>
        <v>0</v>
      </c>
    </row>
    <row r="22" spans="1:8" s="9" customFormat="1" ht="47.1" customHeight="1" x14ac:dyDescent="0.25">
      <c r="A22" s="27"/>
      <c r="B22" s="28"/>
      <c r="C22" s="28"/>
      <c r="D22" s="24"/>
      <c r="E22" s="25"/>
      <c r="F22" s="26"/>
      <c r="G22" s="17" t="s">
        <v>76</v>
      </c>
      <c r="H22" s="17" t="s">
        <v>78</v>
      </c>
    </row>
    <row r="23" spans="1:8" s="9" customFormat="1" ht="47.1" customHeight="1" x14ac:dyDescent="0.25">
      <c r="A23" s="27">
        <v>11</v>
      </c>
      <c r="B23" s="28" t="s">
        <v>55</v>
      </c>
      <c r="C23" s="28">
        <v>6000</v>
      </c>
      <c r="D23" s="24">
        <f t="shared" ref="D23" si="18">C23*4</f>
        <v>24000</v>
      </c>
      <c r="E23" s="25">
        <v>3</v>
      </c>
      <c r="F23" s="26">
        <f t="shared" ref="F23" si="19">D23*E23</f>
        <v>72000</v>
      </c>
      <c r="G23" s="16"/>
      <c r="H23" s="12">
        <f>D23*G23</f>
        <v>0</v>
      </c>
    </row>
    <row r="24" spans="1:8" s="9" customFormat="1" ht="47.1" customHeight="1" x14ac:dyDescent="0.25">
      <c r="A24" s="27"/>
      <c r="B24" s="28"/>
      <c r="C24" s="28"/>
      <c r="D24" s="24"/>
      <c r="E24" s="25"/>
      <c r="F24" s="26"/>
      <c r="G24" s="17" t="s">
        <v>76</v>
      </c>
      <c r="H24" s="17" t="s">
        <v>78</v>
      </c>
    </row>
    <row r="25" spans="1:8" ht="47.1" customHeight="1" x14ac:dyDescent="0.25">
      <c r="A25" s="27">
        <v>12</v>
      </c>
      <c r="B25" s="28" t="s">
        <v>56</v>
      </c>
      <c r="C25" s="28">
        <f>7500/2</f>
        <v>3750</v>
      </c>
      <c r="D25" s="24">
        <f t="shared" ref="D25" si="20">C25*4</f>
        <v>15000</v>
      </c>
      <c r="E25" s="25">
        <v>2</v>
      </c>
      <c r="F25" s="26">
        <f t="shared" ref="F25" si="21">D25*E25</f>
        <v>30000</v>
      </c>
      <c r="G25" s="16"/>
      <c r="H25" s="12">
        <f>D25*G25</f>
        <v>0</v>
      </c>
    </row>
    <row r="26" spans="1:8" ht="47.1" customHeight="1" x14ac:dyDescent="0.25">
      <c r="A26" s="27"/>
      <c r="B26" s="28"/>
      <c r="C26" s="28"/>
      <c r="D26" s="24"/>
      <c r="E26" s="25"/>
      <c r="F26" s="26"/>
      <c r="G26" s="17" t="s">
        <v>76</v>
      </c>
      <c r="H26" s="17" t="s">
        <v>78</v>
      </c>
    </row>
    <row r="27" spans="1:8" ht="47.1" customHeight="1" x14ac:dyDescent="0.25">
      <c r="A27" s="27">
        <v>13</v>
      </c>
      <c r="B27" s="31" t="s">
        <v>57</v>
      </c>
      <c r="C27" s="28">
        <v>3750</v>
      </c>
      <c r="D27" s="24">
        <f t="shared" ref="D27" si="22">C27*4</f>
        <v>15000</v>
      </c>
      <c r="E27" s="25">
        <v>3</v>
      </c>
      <c r="F27" s="26">
        <f t="shared" ref="F27" si="23">D27*E27</f>
        <v>45000</v>
      </c>
      <c r="G27" s="16"/>
      <c r="H27" s="12">
        <f>D27*G27</f>
        <v>0</v>
      </c>
    </row>
    <row r="28" spans="1:8" ht="47.1" customHeight="1" x14ac:dyDescent="0.25">
      <c r="A28" s="27"/>
      <c r="B28" s="32"/>
      <c r="C28" s="28"/>
      <c r="D28" s="24"/>
      <c r="E28" s="25"/>
      <c r="F28" s="26"/>
      <c r="G28" s="17" t="s">
        <v>76</v>
      </c>
      <c r="H28" s="17" t="s">
        <v>90</v>
      </c>
    </row>
    <row r="29" spans="1:8" ht="47.1" customHeight="1" x14ac:dyDescent="0.25">
      <c r="A29" s="27">
        <v>14</v>
      </c>
      <c r="B29" s="28" t="s">
        <v>58</v>
      </c>
      <c r="C29" s="28">
        <v>5000</v>
      </c>
      <c r="D29" s="24">
        <f t="shared" ref="D29" si="24">C29*4</f>
        <v>20000</v>
      </c>
      <c r="E29" s="25">
        <v>2</v>
      </c>
      <c r="F29" s="26">
        <f t="shared" ref="F29" si="25">D29*E29</f>
        <v>40000</v>
      </c>
      <c r="G29" s="16"/>
      <c r="H29" s="12">
        <f>D29*G29</f>
        <v>0</v>
      </c>
    </row>
    <row r="30" spans="1:8" ht="47.1" customHeight="1" x14ac:dyDescent="0.25">
      <c r="A30" s="27"/>
      <c r="B30" s="28"/>
      <c r="C30" s="28"/>
      <c r="D30" s="24"/>
      <c r="E30" s="25"/>
      <c r="F30" s="26"/>
      <c r="G30" s="17" t="s">
        <v>76</v>
      </c>
      <c r="H30" s="17" t="s">
        <v>78</v>
      </c>
    </row>
    <row r="31" spans="1:8" ht="47.1" customHeight="1" x14ac:dyDescent="0.25">
      <c r="A31" s="27">
        <v>15</v>
      </c>
      <c r="B31" s="28" t="s">
        <v>59</v>
      </c>
      <c r="C31" s="28">
        <v>25</v>
      </c>
      <c r="D31" s="24">
        <f t="shared" ref="D31" si="26">C31*4</f>
        <v>100</v>
      </c>
      <c r="E31" s="25">
        <v>53.68</v>
      </c>
      <c r="F31" s="26">
        <f t="shared" ref="F31" si="27">D31*E31</f>
        <v>5368</v>
      </c>
      <c r="G31" s="16"/>
      <c r="H31" s="12">
        <f>D31*G31</f>
        <v>0</v>
      </c>
    </row>
    <row r="32" spans="1:8" ht="47.1" customHeight="1" x14ac:dyDescent="0.25">
      <c r="A32" s="27"/>
      <c r="B32" s="28"/>
      <c r="C32" s="28"/>
      <c r="D32" s="24"/>
      <c r="E32" s="25"/>
      <c r="F32" s="26"/>
      <c r="G32" s="17" t="s">
        <v>76</v>
      </c>
      <c r="H32" s="17" t="s">
        <v>78</v>
      </c>
    </row>
    <row r="33" spans="1:8" ht="47.1" customHeight="1" x14ac:dyDescent="0.25">
      <c r="A33" s="27">
        <v>16</v>
      </c>
      <c r="B33" s="28" t="s">
        <v>60</v>
      </c>
      <c r="C33" s="28">
        <v>8</v>
      </c>
      <c r="D33" s="24">
        <f t="shared" ref="D33" si="28">C33*4</f>
        <v>32</v>
      </c>
      <c r="E33" s="25">
        <v>111.02</v>
      </c>
      <c r="F33" s="26">
        <f t="shared" ref="F33" si="29">D33*E33</f>
        <v>3552.64</v>
      </c>
      <c r="G33" s="16"/>
      <c r="H33" s="12">
        <f>D33*G33</f>
        <v>0</v>
      </c>
    </row>
    <row r="34" spans="1:8" ht="47.1" customHeight="1" x14ac:dyDescent="0.25">
      <c r="A34" s="27"/>
      <c r="B34" s="28"/>
      <c r="C34" s="28"/>
      <c r="D34" s="24"/>
      <c r="E34" s="25"/>
      <c r="F34" s="26"/>
      <c r="G34" s="17" t="s">
        <v>76</v>
      </c>
      <c r="H34" s="17" t="s">
        <v>78</v>
      </c>
    </row>
    <row r="35" spans="1:8" ht="42" customHeight="1" x14ac:dyDescent="0.25">
      <c r="A35" s="24" t="s">
        <v>89</v>
      </c>
      <c r="B35" s="24"/>
      <c r="C35" s="24"/>
      <c r="D35" s="21">
        <f>H33+H31+H29+H27+H25+H23+H21+H19+H17+H15+H13+H11+H9+H7+H5+H3</f>
        <v>0</v>
      </c>
      <c r="E35" s="15"/>
      <c r="F35" s="15" t="e">
        <f>SUM(#REF!)</f>
        <v>#REF!</v>
      </c>
      <c r="G35" s="33"/>
      <c r="H35" s="33"/>
    </row>
    <row r="36" spans="1:8" x14ac:dyDescent="0.25">
      <c r="A36" s="24"/>
      <c r="B36" s="24"/>
      <c r="C36" s="24"/>
      <c r="D36" s="14" t="s">
        <v>86</v>
      </c>
      <c r="E36" s="15"/>
      <c r="F36" s="15"/>
      <c r="G36" s="24" t="s">
        <v>85</v>
      </c>
      <c r="H36" s="24"/>
    </row>
    <row r="37" spans="1:8" x14ac:dyDescent="0.25">
      <c r="F37" s="7"/>
    </row>
    <row r="38" spans="1:8" x14ac:dyDescent="0.25">
      <c r="F38" s="7"/>
    </row>
    <row r="39" spans="1:8" x14ac:dyDescent="0.25">
      <c r="F39" s="7"/>
    </row>
    <row r="40" spans="1:8" x14ac:dyDescent="0.25">
      <c r="F40" s="7"/>
    </row>
    <row r="41" spans="1:8" x14ac:dyDescent="0.25">
      <c r="F41" s="7"/>
    </row>
    <row r="42" spans="1:8" x14ac:dyDescent="0.25">
      <c r="F42" s="7"/>
    </row>
    <row r="43" spans="1:8" x14ac:dyDescent="0.25">
      <c r="F43" s="7"/>
    </row>
    <row r="44" spans="1:8" x14ac:dyDescent="0.25">
      <c r="E44" s="1"/>
      <c r="F44" s="7"/>
    </row>
    <row r="45" spans="1:8" x14ac:dyDescent="0.25">
      <c r="E45" s="1"/>
      <c r="F45" s="7"/>
    </row>
    <row r="46" spans="1:8" x14ac:dyDescent="0.25">
      <c r="E46" s="1"/>
      <c r="F46" s="7"/>
    </row>
    <row r="47" spans="1:8" x14ac:dyDescent="0.25">
      <c r="E47" s="1"/>
      <c r="F47" s="7"/>
    </row>
    <row r="48" spans="1:8" x14ac:dyDescent="0.25">
      <c r="E48" s="1"/>
      <c r="F48" s="7"/>
    </row>
    <row r="49" spans="5:6" x14ac:dyDescent="0.25">
      <c r="E49" s="1"/>
      <c r="F49" s="7"/>
    </row>
    <row r="50" spans="5:6" x14ac:dyDescent="0.25">
      <c r="E50" s="1"/>
      <c r="F50" s="7"/>
    </row>
    <row r="51" spans="5:6" x14ac:dyDescent="0.25">
      <c r="E51" s="1"/>
      <c r="F51" s="7"/>
    </row>
    <row r="52" spans="5:6" x14ac:dyDescent="0.25">
      <c r="E52" s="1"/>
      <c r="F52" s="7"/>
    </row>
    <row r="53" spans="5:6" x14ac:dyDescent="0.25">
      <c r="E53" s="1"/>
      <c r="F53" s="7"/>
    </row>
    <row r="54" spans="5:6" x14ac:dyDescent="0.25">
      <c r="E54" s="1"/>
      <c r="F54" s="7"/>
    </row>
    <row r="55" spans="5:6" x14ac:dyDescent="0.25">
      <c r="E55" s="1"/>
      <c r="F55" s="7"/>
    </row>
    <row r="56" spans="5:6" x14ac:dyDescent="0.25">
      <c r="E56" s="1"/>
      <c r="F56" s="7"/>
    </row>
    <row r="57" spans="5:6" x14ac:dyDescent="0.25">
      <c r="E57" s="1"/>
      <c r="F57" s="7"/>
    </row>
    <row r="58" spans="5:6" x14ac:dyDescent="0.25">
      <c r="E58" s="1"/>
      <c r="F58" s="7"/>
    </row>
    <row r="59" spans="5:6" x14ac:dyDescent="0.25">
      <c r="E59" s="1"/>
      <c r="F59" s="7"/>
    </row>
    <row r="60" spans="5:6" x14ac:dyDescent="0.25">
      <c r="E60" s="1"/>
      <c r="F60" s="7"/>
    </row>
    <row r="61" spans="5:6" x14ac:dyDescent="0.25">
      <c r="E61" s="1"/>
      <c r="F61" s="7"/>
    </row>
    <row r="62" spans="5:6" x14ac:dyDescent="0.25">
      <c r="E62" s="1"/>
      <c r="F62" s="7"/>
    </row>
    <row r="63" spans="5:6" x14ac:dyDescent="0.25">
      <c r="E63" s="1"/>
      <c r="F63" s="7"/>
    </row>
    <row r="64" spans="5:6" x14ac:dyDescent="0.25">
      <c r="E64" s="1"/>
      <c r="F64" s="7"/>
    </row>
    <row r="65" spans="5:6" x14ac:dyDescent="0.25">
      <c r="E65" s="1"/>
      <c r="F65" s="7"/>
    </row>
    <row r="66" spans="5:6" x14ac:dyDescent="0.25">
      <c r="E66" s="1"/>
      <c r="F66" s="7"/>
    </row>
    <row r="67" spans="5:6" x14ac:dyDescent="0.25">
      <c r="E67" s="1"/>
      <c r="F67" s="7"/>
    </row>
    <row r="68" spans="5:6" x14ac:dyDescent="0.25">
      <c r="E68" s="1"/>
      <c r="F68" s="7"/>
    </row>
    <row r="69" spans="5:6" x14ac:dyDescent="0.25">
      <c r="E69" s="1"/>
      <c r="F69" s="7"/>
    </row>
    <row r="70" spans="5:6" x14ac:dyDescent="0.25">
      <c r="E70" s="1"/>
      <c r="F70" s="7"/>
    </row>
    <row r="71" spans="5:6" x14ac:dyDescent="0.25">
      <c r="E71" s="1"/>
      <c r="F71" s="7"/>
    </row>
    <row r="72" spans="5:6" x14ac:dyDescent="0.25">
      <c r="E72" s="1"/>
      <c r="F72" s="7"/>
    </row>
    <row r="73" spans="5:6" x14ac:dyDescent="0.25">
      <c r="E73" s="1"/>
      <c r="F73" s="7"/>
    </row>
    <row r="74" spans="5:6" x14ac:dyDescent="0.25">
      <c r="E74" s="1"/>
      <c r="F74" s="7"/>
    </row>
    <row r="75" spans="5:6" x14ac:dyDescent="0.25">
      <c r="E75" s="1"/>
      <c r="F75" s="7"/>
    </row>
    <row r="76" spans="5:6" x14ac:dyDescent="0.25">
      <c r="E76" s="1"/>
      <c r="F76" s="7"/>
    </row>
    <row r="77" spans="5:6" x14ac:dyDescent="0.25">
      <c r="E77" s="1"/>
      <c r="F77" s="7"/>
    </row>
    <row r="78" spans="5:6" x14ac:dyDescent="0.25">
      <c r="E78" s="1"/>
      <c r="F78" s="7"/>
    </row>
    <row r="79" spans="5:6" x14ac:dyDescent="0.25">
      <c r="E79" s="1"/>
      <c r="F79" s="7"/>
    </row>
    <row r="80" spans="5:6" x14ac:dyDescent="0.25">
      <c r="E80" s="1"/>
      <c r="F80" s="7"/>
    </row>
    <row r="81" spans="5:6" x14ac:dyDescent="0.25">
      <c r="E81" s="1"/>
      <c r="F81" s="7"/>
    </row>
    <row r="82" spans="5:6" x14ac:dyDescent="0.25">
      <c r="E82" s="1"/>
      <c r="F82" s="7"/>
    </row>
    <row r="83" spans="5:6" x14ac:dyDescent="0.25">
      <c r="E83" s="1"/>
      <c r="F83" s="7"/>
    </row>
    <row r="84" spans="5:6" x14ac:dyDescent="0.25">
      <c r="E84" s="1"/>
      <c r="F84" s="7"/>
    </row>
    <row r="85" spans="5:6" x14ac:dyDescent="0.25">
      <c r="E85" s="1"/>
      <c r="F85" s="7"/>
    </row>
    <row r="86" spans="5:6" x14ac:dyDescent="0.25">
      <c r="E86" s="1"/>
      <c r="F86" s="7"/>
    </row>
    <row r="87" spans="5:6" x14ac:dyDescent="0.25">
      <c r="E87" s="1"/>
      <c r="F87" s="7"/>
    </row>
    <row r="88" spans="5:6" x14ac:dyDescent="0.25">
      <c r="E88" s="1"/>
      <c r="F88" s="7"/>
    </row>
    <row r="89" spans="5:6" x14ac:dyDescent="0.25">
      <c r="E89" s="1"/>
      <c r="F89" s="7"/>
    </row>
    <row r="90" spans="5:6" x14ac:dyDescent="0.25">
      <c r="E90" s="1"/>
      <c r="F90" s="7"/>
    </row>
    <row r="91" spans="5:6" x14ac:dyDescent="0.25">
      <c r="E91" s="1"/>
      <c r="F91" s="7"/>
    </row>
    <row r="92" spans="5:6" x14ac:dyDescent="0.25">
      <c r="E92" s="1"/>
      <c r="F92" s="7"/>
    </row>
    <row r="93" spans="5:6" x14ac:dyDescent="0.25">
      <c r="E93" s="1"/>
      <c r="F93" s="7"/>
    </row>
    <row r="94" spans="5:6" x14ac:dyDescent="0.25">
      <c r="E94" s="1"/>
      <c r="F94" s="7"/>
    </row>
    <row r="95" spans="5:6" x14ac:dyDescent="0.25">
      <c r="E95" s="1"/>
      <c r="F95" s="7"/>
    </row>
    <row r="96" spans="5:6" x14ac:dyDescent="0.25">
      <c r="E96" s="1"/>
      <c r="F96" s="7"/>
    </row>
    <row r="97" spans="5:6" x14ac:dyDescent="0.25">
      <c r="E97" s="1"/>
      <c r="F97" s="7"/>
    </row>
    <row r="98" spans="5:6" x14ac:dyDescent="0.25">
      <c r="E98" s="1"/>
      <c r="F98" s="7"/>
    </row>
    <row r="99" spans="5:6" x14ac:dyDescent="0.25">
      <c r="E99" s="1"/>
      <c r="F99" s="7"/>
    </row>
    <row r="100" spans="5:6" x14ac:dyDescent="0.25">
      <c r="E100" s="1"/>
      <c r="F100" s="7"/>
    </row>
    <row r="101" spans="5:6" x14ac:dyDescent="0.25">
      <c r="E101" s="1"/>
      <c r="F101" s="7"/>
    </row>
    <row r="102" spans="5:6" x14ac:dyDescent="0.25">
      <c r="E102" s="1"/>
      <c r="F102" s="7"/>
    </row>
    <row r="103" spans="5:6" x14ac:dyDescent="0.25">
      <c r="E103" s="1"/>
      <c r="F103" s="7"/>
    </row>
    <row r="104" spans="5:6" x14ac:dyDescent="0.25">
      <c r="E104" s="1"/>
      <c r="F104" s="7"/>
    </row>
    <row r="105" spans="5:6" x14ac:dyDescent="0.25">
      <c r="E105" s="1"/>
      <c r="F105" s="7"/>
    </row>
    <row r="106" spans="5:6" x14ac:dyDescent="0.25">
      <c r="E106" s="1"/>
      <c r="F106" s="7"/>
    </row>
    <row r="107" spans="5:6" x14ac:dyDescent="0.25">
      <c r="E107" s="1"/>
      <c r="F107" s="7"/>
    </row>
    <row r="108" spans="5:6" x14ac:dyDescent="0.25">
      <c r="E108" s="1"/>
      <c r="F108" s="7"/>
    </row>
    <row r="109" spans="5:6" x14ac:dyDescent="0.25">
      <c r="E109" s="1"/>
      <c r="F109" s="7"/>
    </row>
    <row r="110" spans="5:6" x14ac:dyDescent="0.25">
      <c r="E110" s="1"/>
      <c r="F110" s="7"/>
    </row>
    <row r="111" spans="5:6" x14ac:dyDescent="0.25">
      <c r="E111" s="1"/>
      <c r="F111" s="7"/>
    </row>
    <row r="112" spans="5:6" x14ac:dyDescent="0.25">
      <c r="E112" s="1"/>
      <c r="F112" s="7"/>
    </row>
    <row r="113" spans="5:6" x14ac:dyDescent="0.25">
      <c r="E113" s="1"/>
      <c r="F113" s="7"/>
    </row>
    <row r="114" spans="5:6" x14ac:dyDescent="0.25">
      <c r="E114" s="1"/>
      <c r="F114" s="7"/>
    </row>
    <row r="115" spans="5:6" x14ac:dyDescent="0.25">
      <c r="E115" s="1"/>
      <c r="F115" s="7"/>
    </row>
    <row r="116" spans="5:6" x14ac:dyDescent="0.25">
      <c r="E116" s="1"/>
      <c r="F116" s="7"/>
    </row>
    <row r="117" spans="5:6" x14ac:dyDescent="0.25">
      <c r="E117" s="1"/>
      <c r="F117" s="7"/>
    </row>
    <row r="118" spans="5:6" x14ac:dyDescent="0.25">
      <c r="E118" s="1"/>
      <c r="F118" s="7"/>
    </row>
    <row r="119" spans="5:6" x14ac:dyDescent="0.25">
      <c r="E119" s="1"/>
      <c r="F119" s="7"/>
    </row>
    <row r="120" spans="5:6" x14ac:dyDescent="0.25">
      <c r="E120" s="1"/>
      <c r="F120" s="7"/>
    </row>
    <row r="121" spans="5:6" x14ac:dyDescent="0.25">
      <c r="E121" s="1"/>
      <c r="F121" s="7"/>
    </row>
    <row r="122" spans="5:6" x14ac:dyDescent="0.25">
      <c r="E122" s="1"/>
      <c r="F122" s="7"/>
    </row>
    <row r="123" spans="5:6" x14ac:dyDescent="0.25">
      <c r="E123" s="1"/>
      <c r="F123" s="7"/>
    </row>
    <row r="124" spans="5:6" x14ac:dyDescent="0.25">
      <c r="E124" s="1"/>
      <c r="F124" s="7"/>
    </row>
    <row r="125" spans="5:6" x14ac:dyDescent="0.25">
      <c r="E125" s="1"/>
      <c r="F125" s="7"/>
    </row>
    <row r="126" spans="5:6" x14ac:dyDescent="0.25">
      <c r="E126" s="1"/>
      <c r="F126" s="7"/>
    </row>
    <row r="127" spans="5:6" x14ac:dyDescent="0.25">
      <c r="E127" s="1"/>
      <c r="F127" s="7"/>
    </row>
    <row r="128" spans="5:6" x14ac:dyDescent="0.25">
      <c r="E128" s="1"/>
      <c r="F128" s="7"/>
    </row>
    <row r="129" spans="5:6" x14ac:dyDescent="0.25">
      <c r="E129" s="1"/>
      <c r="F129" s="7"/>
    </row>
    <row r="130" spans="5:6" x14ac:dyDescent="0.25">
      <c r="E130" s="1"/>
      <c r="F130" s="7"/>
    </row>
    <row r="131" spans="5:6" x14ac:dyDescent="0.25">
      <c r="E131" s="1"/>
      <c r="F131" s="7"/>
    </row>
    <row r="132" spans="5:6" x14ac:dyDescent="0.25">
      <c r="E132" s="1"/>
      <c r="F132" s="7"/>
    </row>
    <row r="133" spans="5:6" x14ac:dyDescent="0.25">
      <c r="E133" s="1"/>
      <c r="F133" s="7"/>
    </row>
    <row r="134" spans="5:6" x14ac:dyDescent="0.25">
      <c r="E134" s="1"/>
      <c r="F134" s="7"/>
    </row>
    <row r="135" spans="5:6" x14ac:dyDescent="0.25">
      <c r="E135" s="1"/>
      <c r="F135" s="7"/>
    </row>
    <row r="136" spans="5:6" x14ac:dyDescent="0.25">
      <c r="E136" s="1"/>
      <c r="F136" s="7"/>
    </row>
    <row r="137" spans="5:6" x14ac:dyDescent="0.25">
      <c r="E137" s="1"/>
      <c r="F137" s="7"/>
    </row>
    <row r="138" spans="5:6" x14ac:dyDescent="0.25">
      <c r="E138" s="1"/>
      <c r="F138" s="7"/>
    </row>
    <row r="139" spans="5:6" x14ac:dyDescent="0.25">
      <c r="E139" s="1"/>
      <c r="F139" s="7"/>
    </row>
    <row r="140" spans="5:6" x14ac:dyDescent="0.25">
      <c r="E140" s="1"/>
      <c r="F140" s="7"/>
    </row>
    <row r="141" spans="5:6" x14ac:dyDescent="0.25">
      <c r="E141" s="1"/>
      <c r="F141" s="7"/>
    </row>
    <row r="142" spans="5:6" x14ac:dyDescent="0.25">
      <c r="E142" s="1"/>
      <c r="F142" s="7"/>
    </row>
    <row r="143" spans="5:6" x14ac:dyDescent="0.25">
      <c r="E143" s="1"/>
      <c r="F143" s="7"/>
    </row>
    <row r="144" spans="5:6" x14ac:dyDescent="0.25">
      <c r="E144" s="1"/>
      <c r="F144" s="7"/>
    </row>
    <row r="145" spans="5:6" x14ac:dyDescent="0.25">
      <c r="E145" s="1"/>
      <c r="F145" s="7"/>
    </row>
    <row r="146" spans="5:6" x14ac:dyDescent="0.25">
      <c r="E146" s="1"/>
      <c r="F146" s="7"/>
    </row>
    <row r="147" spans="5:6" x14ac:dyDescent="0.25">
      <c r="E147" s="1"/>
      <c r="F147" s="7"/>
    </row>
    <row r="148" spans="5:6" x14ac:dyDescent="0.25">
      <c r="E148" s="1"/>
      <c r="F148" s="7"/>
    </row>
    <row r="149" spans="5:6" x14ac:dyDescent="0.25">
      <c r="E149" s="1"/>
      <c r="F149" s="7"/>
    </row>
    <row r="150" spans="5:6" x14ac:dyDescent="0.25">
      <c r="E150" s="1"/>
      <c r="F150" s="7"/>
    </row>
    <row r="151" spans="5:6" x14ac:dyDescent="0.25">
      <c r="E151" s="1"/>
      <c r="F151" s="7"/>
    </row>
    <row r="152" spans="5:6" x14ac:dyDescent="0.25">
      <c r="E152" s="1"/>
      <c r="F152" s="7"/>
    </row>
    <row r="153" spans="5:6" x14ac:dyDescent="0.25">
      <c r="E153" s="1"/>
      <c r="F153" s="7"/>
    </row>
    <row r="154" spans="5:6" x14ac:dyDescent="0.25">
      <c r="E154" s="1"/>
      <c r="F154" s="7"/>
    </row>
    <row r="155" spans="5:6" x14ac:dyDescent="0.25">
      <c r="E155" s="1"/>
      <c r="F155" s="7"/>
    </row>
    <row r="156" spans="5:6" x14ac:dyDescent="0.25">
      <c r="E156" s="1"/>
      <c r="F156" s="7"/>
    </row>
    <row r="157" spans="5:6" x14ac:dyDescent="0.25">
      <c r="E157" s="1"/>
      <c r="F157" s="7"/>
    </row>
    <row r="158" spans="5:6" x14ac:dyDescent="0.25">
      <c r="E158" s="1"/>
      <c r="F158" s="7"/>
    </row>
    <row r="159" spans="5:6" x14ac:dyDescent="0.25">
      <c r="E159" s="1"/>
      <c r="F159" s="7"/>
    </row>
    <row r="160" spans="5:6" x14ac:dyDescent="0.25">
      <c r="E160" s="1"/>
      <c r="F160" s="7"/>
    </row>
    <row r="161" spans="5:6" x14ac:dyDescent="0.25">
      <c r="E161" s="1"/>
      <c r="F161" s="7"/>
    </row>
    <row r="162" spans="5:6" x14ac:dyDescent="0.25">
      <c r="E162" s="1"/>
      <c r="F162" s="7"/>
    </row>
    <row r="163" spans="5:6" x14ac:dyDescent="0.25">
      <c r="E163" s="1"/>
      <c r="F163" s="7"/>
    </row>
    <row r="164" spans="5:6" x14ac:dyDescent="0.25">
      <c r="E164" s="1"/>
      <c r="F164" s="7"/>
    </row>
    <row r="165" spans="5:6" x14ac:dyDescent="0.25">
      <c r="E165" s="1"/>
      <c r="F165" s="7"/>
    </row>
    <row r="166" spans="5:6" x14ac:dyDescent="0.25">
      <c r="E166" s="1"/>
      <c r="F166" s="7"/>
    </row>
    <row r="167" spans="5:6" x14ac:dyDescent="0.25">
      <c r="E167" s="1"/>
      <c r="F167" s="7"/>
    </row>
    <row r="168" spans="5:6" x14ac:dyDescent="0.25">
      <c r="E168" s="1"/>
      <c r="F168" s="7"/>
    </row>
    <row r="169" spans="5:6" x14ac:dyDescent="0.25">
      <c r="E169" s="1"/>
      <c r="F169" s="7"/>
    </row>
    <row r="170" spans="5:6" x14ac:dyDescent="0.25">
      <c r="E170" s="1"/>
      <c r="F170" s="7"/>
    </row>
    <row r="171" spans="5:6" x14ac:dyDescent="0.25">
      <c r="E171" s="1"/>
      <c r="F171" s="7"/>
    </row>
    <row r="172" spans="5:6" x14ac:dyDescent="0.25">
      <c r="E172" s="1"/>
      <c r="F172" s="7"/>
    </row>
    <row r="173" spans="5:6" x14ac:dyDescent="0.25">
      <c r="E173" s="1"/>
      <c r="F173" s="7"/>
    </row>
    <row r="174" spans="5:6" x14ac:dyDescent="0.25">
      <c r="E174" s="1"/>
      <c r="F174" s="7"/>
    </row>
    <row r="175" spans="5:6" x14ac:dyDescent="0.25">
      <c r="E175" s="1"/>
      <c r="F175" s="7"/>
    </row>
    <row r="176" spans="5:6" x14ac:dyDescent="0.25">
      <c r="E176" s="1"/>
      <c r="F176" s="7"/>
    </row>
    <row r="177" spans="5:6" x14ac:dyDescent="0.25">
      <c r="E177" s="1"/>
      <c r="F177" s="7"/>
    </row>
    <row r="178" spans="5:6" x14ac:dyDescent="0.25">
      <c r="E178" s="1"/>
      <c r="F178" s="7"/>
    </row>
    <row r="179" spans="5:6" x14ac:dyDescent="0.25">
      <c r="E179" s="1"/>
      <c r="F179" s="7"/>
    </row>
    <row r="180" spans="5:6" x14ac:dyDescent="0.25">
      <c r="E180" s="1"/>
      <c r="F180" s="7"/>
    </row>
    <row r="181" spans="5:6" x14ac:dyDescent="0.25">
      <c r="E181" s="1"/>
      <c r="F181" s="7"/>
    </row>
    <row r="182" spans="5:6" x14ac:dyDescent="0.25">
      <c r="E182" s="1"/>
      <c r="F182" s="7"/>
    </row>
    <row r="183" spans="5:6" x14ac:dyDescent="0.25">
      <c r="E183" s="1"/>
      <c r="F183" s="7"/>
    </row>
    <row r="184" spans="5:6" x14ac:dyDescent="0.25">
      <c r="E184" s="1"/>
      <c r="F184" s="7"/>
    </row>
    <row r="185" spans="5:6" x14ac:dyDescent="0.25">
      <c r="E185" s="1"/>
      <c r="F185" s="7"/>
    </row>
    <row r="186" spans="5:6" x14ac:dyDescent="0.25">
      <c r="E186" s="1"/>
      <c r="F186" s="7"/>
    </row>
    <row r="187" spans="5:6" x14ac:dyDescent="0.25">
      <c r="E187" s="1"/>
      <c r="F187" s="7"/>
    </row>
    <row r="188" spans="5:6" x14ac:dyDescent="0.25">
      <c r="E188" s="1"/>
      <c r="F188" s="7"/>
    </row>
    <row r="189" spans="5:6" x14ac:dyDescent="0.25">
      <c r="E189" s="1"/>
      <c r="F189" s="7"/>
    </row>
    <row r="190" spans="5:6" x14ac:dyDescent="0.25">
      <c r="E190" s="1"/>
      <c r="F190" s="7"/>
    </row>
    <row r="191" spans="5:6" x14ac:dyDescent="0.25">
      <c r="E191" s="1"/>
      <c r="F191" s="7"/>
    </row>
    <row r="192" spans="5:6" x14ac:dyDescent="0.25">
      <c r="E192" s="1"/>
      <c r="F192" s="7"/>
    </row>
    <row r="193" spans="5:6" x14ac:dyDescent="0.25">
      <c r="E193" s="1"/>
      <c r="F193" s="7"/>
    </row>
    <row r="194" spans="5:6" x14ac:dyDescent="0.25">
      <c r="E194" s="1"/>
      <c r="F194" s="7"/>
    </row>
    <row r="195" spans="5:6" x14ac:dyDescent="0.25">
      <c r="E195" s="1"/>
      <c r="F195" s="7"/>
    </row>
    <row r="196" spans="5:6" x14ac:dyDescent="0.25">
      <c r="E196" s="1"/>
      <c r="F196" s="7"/>
    </row>
    <row r="197" spans="5:6" x14ac:dyDescent="0.25">
      <c r="E197" s="1"/>
      <c r="F197" s="7"/>
    </row>
    <row r="198" spans="5:6" x14ac:dyDescent="0.25">
      <c r="E198" s="1"/>
      <c r="F198" s="7"/>
    </row>
    <row r="199" spans="5:6" x14ac:dyDescent="0.25">
      <c r="E199" s="1"/>
      <c r="F199" s="7"/>
    </row>
    <row r="200" spans="5:6" x14ac:dyDescent="0.25">
      <c r="E200" s="1"/>
      <c r="F200" s="7"/>
    </row>
    <row r="201" spans="5:6" x14ac:dyDescent="0.25">
      <c r="E201" s="1"/>
      <c r="F201" s="7"/>
    </row>
    <row r="202" spans="5:6" x14ac:dyDescent="0.25">
      <c r="E202" s="1"/>
      <c r="F202" s="7"/>
    </row>
    <row r="203" spans="5:6" x14ac:dyDescent="0.25">
      <c r="E203" s="1"/>
      <c r="F203" s="7"/>
    </row>
    <row r="204" spans="5:6" x14ac:dyDescent="0.25">
      <c r="E204" s="1"/>
      <c r="F204" s="7"/>
    </row>
    <row r="205" spans="5:6" x14ac:dyDescent="0.25">
      <c r="E205" s="1"/>
      <c r="F205" s="7"/>
    </row>
    <row r="206" spans="5:6" x14ac:dyDescent="0.25">
      <c r="E206" s="1"/>
      <c r="F206" s="7"/>
    </row>
    <row r="207" spans="5:6" x14ac:dyDescent="0.25">
      <c r="E207" s="1"/>
      <c r="F207" s="7"/>
    </row>
    <row r="208" spans="5:6" x14ac:dyDescent="0.25">
      <c r="E208" s="1"/>
      <c r="F208" s="7"/>
    </row>
    <row r="209" spans="5:6" x14ac:dyDescent="0.25">
      <c r="E209" s="1"/>
      <c r="F209" s="7"/>
    </row>
    <row r="210" spans="5:6" x14ac:dyDescent="0.25">
      <c r="E210" s="1"/>
      <c r="F210" s="7"/>
    </row>
    <row r="211" spans="5:6" x14ac:dyDescent="0.25">
      <c r="E211" s="1"/>
      <c r="F211" s="7"/>
    </row>
    <row r="212" spans="5:6" x14ac:dyDescent="0.25">
      <c r="E212" s="1"/>
      <c r="F212" s="7"/>
    </row>
    <row r="213" spans="5:6" x14ac:dyDescent="0.25">
      <c r="E213" s="1"/>
      <c r="F213" s="7"/>
    </row>
    <row r="214" spans="5:6" x14ac:dyDescent="0.25">
      <c r="E214" s="1"/>
      <c r="F214" s="7"/>
    </row>
    <row r="215" spans="5:6" x14ac:dyDescent="0.25">
      <c r="E215" s="1"/>
      <c r="F215" s="7"/>
    </row>
    <row r="216" spans="5:6" x14ac:dyDescent="0.25">
      <c r="E216" s="1"/>
      <c r="F216" s="7"/>
    </row>
    <row r="217" spans="5:6" x14ac:dyDescent="0.25">
      <c r="E217" s="1"/>
      <c r="F217" s="7"/>
    </row>
    <row r="218" spans="5:6" x14ac:dyDescent="0.25">
      <c r="E218" s="1"/>
      <c r="F218" s="7"/>
    </row>
    <row r="219" spans="5:6" x14ac:dyDescent="0.25">
      <c r="E219" s="1"/>
      <c r="F219" s="7"/>
    </row>
    <row r="220" spans="5:6" x14ac:dyDescent="0.25">
      <c r="E220" s="1"/>
      <c r="F220" s="7"/>
    </row>
    <row r="221" spans="5:6" x14ac:dyDescent="0.25">
      <c r="E221" s="1"/>
      <c r="F221" s="7"/>
    </row>
    <row r="222" spans="5:6" x14ac:dyDescent="0.25">
      <c r="E222" s="1"/>
      <c r="F222" s="7"/>
    </row>
    <row r="223" spans="5:6" x14ac:dyDescent="0.25">
      <c r="E223" s="1"/>
      <c r="F223" s="7"/>
    </row>
    <row r="224" spans="5:6" x14ac:dyDescent="0.25">
      <c r="E224" s="1"/>
      <c r="F224" s="7"/>
    </row>
    <row r="225" spans="5:6" x14ac:dyDescent="0.25">
      <c r="E225" s="1"/>
      <c r="F225" s="7"/>
    </row>
    <row r="226" spans="5:6" x14ac:dyDescent="0.25">
      <c r="E226" s="1"/>
      <c r="F226" s="7"/>
    </row>
    <row r="227" spans="5:6" x14ac:dyDescent="0.25">
      <c r="E227" s="1"/>
      <c r="F227" s="7"/>
    </row>
    <row r="228" spans="5:6" x14ac:dyDescent="0.25">
      <c r="E228" s="1"/>
      <c r="F228" s="7"/>
    </row>
    <row r="229" spans="5:6" x14ac:dyDescent="0.25">
      <c r="E229" s="1"/>
      <c r="F229" s="7"/>
    </row>
    <row r="230" spans="5:6" x14ac:dyDescent="0.25">
      <c r="E230" s="1"/>
      <c r="F230" s="7"/>
    </row>
    <row r="231" spans="5:6" x14ac:dyDescent="0.25">
      <c r="E231" s="1"/>
      <c r="F231" s="7"/>
    </row>
    <row r="232" spans="5:6" x14ac:dyDescent="0.25">
      <c r="E232" s="1"/>
      <c r="F232" s="7"/>
    </row>
    <row r="233" spans="5:6" x14ac:dyDescent="0.25">
      <c r="E233" s="1"/>
      <c r="F233" s="7"/>
    </row>
    <row r="234" spans="5:6" x14ac:dyDescent="0.25">
      <c r="E234" s="1"/>
      <c r="F234" s="7"/>
    </row>
    <row r="235" spans="5:6" x14ac:dyDescent="0.25">
      <c r="E235" s="1"/>
      <c r="F235" s="7"/>
    </row>
    <row r="236" spans="5:6" x14ac:dyDescent="0.25">
      <c r="E236" s="1"/>
      <c r="F236" s="7"/>
    </row>
    <row r="237" spans="5:6" x14ac:dyDescent="0.25">
      <c r="E237" s="1"/>
      <c r="F237" s="7"/>
    </row>
    <row r="238" spans="5:6" x14ac:dyDescent="0.25">
      <c r="E238" s="1"/>
      <c r="F238" s="7"/>
    </row>
    <row r="239" spans="5:6" x14ac:dyDescent="0.25">
      <c r="E239" s="1"/>
      <c r="F239" s="7"/>
    </row>
    <row r="240" spans="5:6" x14ac:dyDescent="0.25">
      <c r="E240" s="1"/>
      <c r="F240" s="7"/>
    </row>
    <row r="241" spans="5:6" x14ac:dyDescent="0.25">
      <c r="E241" s="1"/>
      <c r="F241" s="7"/>
    </row>
    <row r="242" spans="5:6" x14ac:dyDescent="0.25">
      <c r="E242" s="1"/>
      <c r="F242" s="7"/>
    </row>
    <row r="243" spans="5:6" x14ac:dyDescent="0.25">
      <c r="E243" s="1"/>
      <c r="F243" s="7"/>
    </row>
    <row r="244" spans="5:6" x14ac:dyDescent="0.25">
      <c r="E244" s="1"/>
      <c r="F244" s="7"/>
    </row>
    <row r="245" spans="5:6" x14ac:dyDescent="0.25">
      <c r="E245" s="1"/>
      <c r="F245" s="7"/>
    </row>
    <row r="246" spans="5:6" x14ac:dyDescent="0.25">
      <c r="E246" s="1"/>
      <c r="F246" s="7"/>
    </row>
    <row r="247" spans="5:6" x14ac:dyDescent="0.25">
      <c r="E247" s="1"/>
      <c r="F247" s="7"/>
    </row>
    <row r="248" spans="5:6" x14ac:dyDescent="0.25">
      <c r="E248" s="1"/>
      <c r="F248" s="7"/>
    </row>
    <row r="249" spans="5:6" x14ac:dyDescent="0.25">
      <c r="E249" s="1"/>
      <c r="F249" s="7"/>
    </row>
    <row r="250" spans="5:6" x14ac:dyDescent="0.25">
      <c r="E250" s="1"/>
      <c r="F250" s="7"/>
    </row>
    <row r="251" spans="5:6" x14ac:dyDescent="0.25">
      <c r="E251" s="1"/>
      <c r="F251" s="7"/>
    </row>
    <row r="252" spans="5:6" x14ac:dyDescent="0.25">
      <c r="E252" s="1"/>
      <c r="F252" s="7"/>
    </row>
    <row r="253" spans="5:6" x14ac:dyDescent="0.25">
      <c r="E253" s="1"/>
      <c r="F253" s="7"/>
    </row>
    <row r="254" spans="5:6" x14ac:dyDescent="0.25">
      <c r="E254" s="1"/>
      <c r="F254" s="7"/>
    </row>
    <row r="255" spans="5:6" x14ac:dyDescent="0.25">
      <c r="E255" s="1"/>
      <c r="F255" s="7"/>
    </row>
    <row r="256" spans="5:6" x14ac:dyDescent="0.25">
      <c r="E256" s="1"/>
      <c r="F256" s="7"/>
    </row>
    <row r="257" spans="5:6" x14ac:dyDescent="0.25">
      <c r="E257" s="1"/>
      <c r="F257" s="7"/>
    </row>
    <row r="258" spans="5:6" x14ac:dyDescent="0.25">
      <c r="E258" s="1"/>
      <c r="F258" s="7"/>
    </row>
    <row r="259" spans="5:6" x14ac:dyDescent="0.25">
      <c r="E259" s="1"/>
      <c r="F259" s="7"/>
    </row>
    <row r="260" spans="5:6" x14ac:dyDescent="0.25">
      <c r="E260" s="1"/>
      <c r="F260" s="7"/>
    </row>
    <row r="261" spans="5:6" x14ac:dyDescent="0.25">
      <c r="E261" s="1"/>
      <c r="F261" s="7"/>
    </row>
    <row r="262" spans="5:6" x14ac:dyDescent="0.25">
      <c r="E262" s="1"/>
      <c r="F262" s="7"/>
    </row>
    <row r="263" spans="5:6" x14ac:dyDescent="0.25">
      <c r="E263" s="1"/>
      <c r="F263" s="7"/>
    </row>
    <row r="264" spans="5:6" x14ac:dyDescent="0.25">
      <c r="E264" s="1"/>
      <c r="F264" s="7"/>
    </row>
    <row r="265" spans="5:6" x14ac:dyDescent="0.25">
      <c r="E265" s="1"/>
      <c r="F265" s="7"/>
    </row>
    <row r="266" spans="5:6" x14ac:dyDescent="0.25">
      <c r="E266" s="1"/>
      <c r="F266" s="7"/>
    </row>
    <row r="267" spans="5:6" x14ac:dyDescent="0.25">
      <c r="E267" s="1"/>
      <c r="F267" s="7"/>
    </row>
    <row r="268" spans="5:6" x14ac:dyDescent="0.25">
      <c r="E268" s="1"/>
      <c r="F268" s="7"/>
    </row>
    <row r="269" spans="5:6" x14ac:dyDescent="0.25">
      <c r="E269" s="1"/>
      <c r="F269" s="7"/>
    </row>
    <row r="270" spans="5:6" x14ac:dyDescent="0.25">
      <c r="E270" s="1"/>
      <c r="F270" s="7"/>
    </row>
    <row r="271" spans="5:6" x14ac:dyDescent="0.25">
      <c r="E271" s="1"/>
      <c r="F271" s="7"/>
    </row>
    <row r="272" spans="5:6" x14ac:dyDescent="0.25">
      <c r="E272" s="1"/>
      <c r="F272" s="7"/>
    </row>
    <row r="273" spans="5:6" x14ac:dyDescent="0.25">
      <c r="E273" s="1"/>
      <c r="F273" s="7"/>
    </row>
    <row r="274" spans="5:6" x14ac:dyDescent="0.25">
      <c r="E274" s="1"/>
      <c r="F274" s="7"/>
    </row>
    <row r="275" spans="5:6" x14ac:dyDescent="0.25">
      <c r="E275" s="1"/>
      <c r="F275" s="7"/>
    </row>
    <row r="276" spans="5:6" x14ac:dyDescent="0.25">
      <c r="E276" s="1"/>
      <c r="F276" s="7"/>
    </row>
    <row r="277" spans="5:6" x14ac:dyDescent="0.25">
      <c r="E277" s="1"/>
      <c r="F277" s="7"/>
    </row>
    <row r="278" spans="5:6" x14ac:dyDescent="0.25">
      <c r="E278" s="1"/>
      <c r="F278" s="7"/>
    </row>
    <row r="279" spans="5:6" x14ac:dyDescent="0.25">
      <c r="E279" s="1"/>
      <c r="F279" s="7"/>
    </row>
    <row r="280" spans="5:6" x14ac:dyDescent="0.25">
      <c r="E280" s="1"/>
      <c r="F280" s="7"/>
    </row>
    <row r="281" spans="5:6" x14ac:dyDescent="0.25">
      <c r="E281" s="1"/>
      <c r="F281" s="7"/>
    </row>
    <row r="282" spans="5:6" x14ac:dyDescent="0.25">
      <c r="E282" s="1"/>
      <c r="F282" s="7"/>
    </row>
    <row r="283" spans="5:6" x14ac:dyDescent="0.25">
      <c r="E283" s="1"/>
      <c r="F283" s="7"/>
    </row>
    <row r="284" spans="5:6" x14ac:dyDescent="0.25">
      <c r="E284" s="1"/>
      <c r="F284" s="7"/>
    </row>
    <row r="285" spans="5:6" x14ac:dyDescent="0.25">
      <c r="E285" s="1"/>
      <c r="F285" s="7"/>
    </row>
    <row r="286" spans="5:6" x14ac:dyDescent="0.25">
      <c r="E286" s="1"/>
      <c r="F286" s="7"/>
    </row>
    <row r="287" spans="5:6" x14ac:dyDescent="0.25">
      <c r="E287" s="1"/>
      <c r="F287" s="7"/>
    </row>
    <row r="288" spans="5:6" x14ac:dyDescent="0.25">
      <c r="E288" s="1"/>
      <c r="F288" s="7"/>
    </row>
    <row r="289" spans="5:6" x14ac:dyDescent="0.25">
      <c r="E289" s="1"/>
      <c r="F289" s="7"/>
    </row>
    <row r="290" spans="5:6" x14ac:dyDescent="0.25">
      <c r="E290" s="1"/>
      <c r="F290" s="7"/>
    </row>
    <row r="291" spans="5:6" x14ac:dyDescent="0.25">
      <c r="E291" s="1"/>
      <c r="F291" s="7"/>
    </row>
    <row r="292" spans="5:6" x14ac:dyDescent="0.25">
      <c r="E292" s="1"/>
      <c r="F292" s="7"/>
    </row>
    <row r="293" spans="5:6" x14ac:dyDescent="0.25">
      <c r="E293" s="1"/>
      <c r="F293" s="7"/>
    </row>
    <row r="294" spans="5:6" x14ac:dyDescent="0.25">
      <c r="E294" s="1"/>
      <c r="F294" s="7"/>
    </row>
    <row r="295" spans="5:6" x14ac:dyDescent="0.25">
      <c r="E295" s="1"/>
      <c r="F295" s="7"/>
    </row>
    <row r="296" spans="5:6" x14ac:dyDescent="0.25">
      <c r="E296" s="1"/>
      <c r="F296" s="7"/>
    </row>
    <row r="297" spans="5:6" x14ac:dyDescent="0.25">
      <c r="E297" s="1"/>
      <c r="F297" s="7"/>
    </row>
    <row r="298" spans="5:6" x14ac:dyDescent="0.25">
      <c r="E298" s="1"/>
      <c r="F298" s="7"/>
    </row>
    <row r="299" spans="5:6" x14ac:dyDescent="0.25">
      <c r="E299" s="1"/>
      <c r="F299" s="7"/>
    </row>
    <row r="300" spans="5:6" x14ac:dyDescent="0.25">
      <c r="E300" s="1"/>
      <c r="F300" s="7"/>
    </row>
    <row r="301" spans="5:6" x14ac:dyDescent="0.25">
      <c r="E301" s="1"/>
      <c r="F301" s="7"/>
    </row>
    <row r="302" spans="5:6" x14ac:dyDescent="0.25">
      <c r="E302" s="1"/>
      <c r="F302" s="7"/>
    </row>
    <row r="303" spans="5:6" x14ac:dyDescent="0.25">
      <c r="E303" s="1"/>
      <c r="F303" s="7"/>
    </row>
    <row r="304" spans="5:6" x14ac:dyDescent="0.25">
      <c r="E304" s="1"/>
      <c r="F304" s="7"/>
    </row>
    <row r="305" spans="5:6" x14ac:dyDescent="0.25">
      <c r="E305" s="1"/>
      <c r="F305" s="7"/>
    </row>
    <row r="306" spans="5:6" x14ac:dyDescent="0.25">
      <c r="E306" s="1"/>
      <c r="F306" s="7"/>
    </row>
    <row r="307" spans="5:6" x14ac:dyDescent="0.25">
      <c r="E307" s="1"/>
      <c r="F307" s="7"/>
    </row>
    <row r="308" spans="5:6" x14ac:dyDescent="0.25">
      <c r="E308" s="1"/>
      <c r="F308" s="7"/>
    </row>
    <row r="309" spans="5:6" x14ac:dyDescent="0.25">
      <c r="E309" s="1"/>
      <c r="F309" s="7"/>
    </row>
    <row r="310" spans="5:6" x14ac:dyDescent="0.25">
      <c r="E310" s="1"/>
      <c r="F310" s="7"/>
    </row>
    <row r="311" spans="5:6" x14ac:dyDescent="0.25">
      <c r="E311" s="1"/>
      <c r="F311" s="7"/>
    </row>
    <row r="312" spans="5:6" x14ac:dyDescent="0.25">
      <c r="E312" s="1"/>
      <c r="F312" s="7"/>
    </row>
    <row r="313" spans="5:6" x14ac:dyDescent="0.25">
      <c r="E313" s="1"/>
      <c r="F313" s="7"/>
    </row>
    <row r="314" spans="5:6" x14ac:dyDescent="0.25">
      <c r="E314" s="1"/>
      <c r="F314" s="7"/>
    </row>
    <row r="315" spans="5:6" x14ac:dyDescent="0.25">
      <c r="E315" s="1"/>
      <c r="F315" s="7"/>
    </row>
    <row r="316" spans="5:6" x14ac:dyDescent="0.25">
      <c r="E316" s="1"/>
      <c r="F316" s="7"/>
    </row>
    <row r="317" spans="5:6" x14ac:dyDescent="0.25">
      <c r="E317" s="1"/>
      <c r="F317" s="7"/>
    </row>
    <row r="318" spans="5:6" x14ac:dyDescent="0.25">
      <c r="E318" s="1"/>
      <c r="F318" s="7"/>
    </row>
    <row r="319" spans="5:6" x14ac:dyDescent="0.25">
      <c r="E319" s="1"/>
      <c r="F319" s="7"/>
    </row>
    <row r="320" spans="5:6" x14ac:dyDescent="0.25">
      <c r="E320" s="1"/>
      <c r="F320" s="7"/>
    </row>
    <row r="321" spans="5:6" x14ac:dyDescent="0.25">
      <c r="E321" s="1"/>
      <c r="F321" s="7"/>
    </row>
    <row r="322" spans="5:6" x14ac:dyDescent="0.25">
      <c r="E322" s="1"/>
      <c r="F322" s="7"/>
    </row>
    <row r="323" spans="5:6" x14ac:dyDescent="0.25">
      <c r="E323" s="1"/>
      <c r="F323" s="7"/>
    </row>
    <row r="324" spans="5:6" x14ac:dyDescent="0.25">
      <c r="E324" s="1"/>
      <c r="F324" s="7"/>
    </row>
    <row r="325" spans="5:6" x14ac:dyDescent="0.25">
      <c r="E325" s="1"/>
      <c r="F325" s="7"/>
    </row>
    <row r="326" spans="5:6" x14ac:dyDescent="0.25">
      <c r="E326" s="1"/>
      <c r="F326" s="7"/>
    </row>
    <row r="327" spans="5:6" x14ac:dyDescent="0.25">
      <c r="E327" s="1"/>
      <c r="F327" s="7"/>
    </row>
    <row r="328" spans="5:6" x14ac:dyDescent="0.25">
      <c r="E328" s="1"/>
      <c r="F328" s="7"/>
    </row>
    <row r="329" spans="5:6" x14ac:dyDescent="0.25">
      <c r="E329" s="1"/>
      <c r="F329" s="7"/>
    </row>
    <row r="330" spans="5:6" x14ac:dyDescent="0.25">
      <c r="E330" s="1"/>
      <c r="F330" s="7"/>
    </row>
    <row r="331" spans="5:6" x14ac:dyDescent="0.25">
      <c r="E331" s="1"/>
      <c r="F331" s="7"/>
    </row>
    <row r="332" spans="5:6" x14ac:dyDescent="0.25">
      <c r="E332" s="1"/>
      <c r="F332" s="7"/>
    </row>
    <row r="333" spans="5:6" x14ac:dyDescent="0.25">
      <c r="E333" s="1"/>
      <c r="F333" s="7"/>
    </row>
    <row r="334" spans="5:6" x14ac:dyDescent="0.25">
      <c r="E334" s="1"/>
      <c r="F334" s="7"/>
    </row>
    <row r="335" spans="5:6" x14ac:dyDescent="0.25">
      <c r="E335" s="1"/>
      <c r="F335" s="7"/>
    </row>
    <row r="336" spans="5:6" x14ac:dyDescent="0.25">
      <c r="E336" s="1"/>
      <c r="F336" s="7"/>
    </row>
    <row r="337" spans="5:6" x14ac:dyDescent="0.25">
      <c r="E337" s="1"/>
      <c r="F337" s="7"/>
    </row>
    <row r="338" spans="5:6" x14ac:dyDescent="0.25">
      <c r="E338" s="1"/>
      <c r="F338" s="7"/>
    </row>
    <row r="339" spans="5:6" x14ac:dyDescent="0.25">
      <c r="E339" s="1"/>
      <c r="F339" s="7"/>
    </row>
    <row r="340" spans="5:6" x14ac:dyDescent="0.25">
      <c r="E340" s="1"/>
      <c r="F340" s="7"/>
    </row>
    <row r="341" spans="5:6" x14ac:dyDescent="0.25">
      <c r="E341" s="1"/>
      <c r="F341" s="7"/>
    </row>
    <row r="342" spans="5:6" x14ac:dyDescent="0.25">
      <c r="E342" s="1"/>
      <c r="F342" s="7"/>
    </row>
    <row r="343" spans="5:6" x14ac:dyDescent="0.25">
      <c r="E343" s="1"/>
      <c r="F343" s="7"/>
    </row>
    <row r="344" spans="5:6" x14ac:dyDescent="0.25">
      <c r="E344" s="1"/>
      <c r="F344" s="7"/>
    </row>
    <row r="345" spans="5:6" x14ac:dyDescent="0.25">
      <c r="E345" s="1"/>
      <c r="F345" s="7"/>
    </row>
    <row r="346" spans="5:6" x14ac:dyDescent="0.25">
      <c r="E346" s="1"/>
      <c r="F346" s="7"/>
    </row>
    <row r="347" spans="5:6" x14ac:dyDescent="0.25">
      <c r="E347" s="1"/>
      <c r="F347" s="7"/>
    </row>
    <row r="348" spans="5:6" x14ac:dyDescent="0.25">
      <c r="E348" s="1"/>
      <c r="F348" s="7"/>
    </row>
    <row r="349" spans="5:6" x14ac:dyDescent="0.25">
      <c r="E349" s="1"/>
      <c r="F349" s="7"/>
    </row>
    <row r="350" spans="5:6" x14ac:dyDescent="0.25">
      <c r="E350" s="1"/>
      <c r="F350" s="7"/>
    </row>
    <row r="351" spans="5:6" x14ac:dyDescent="0.25">
      <c r="E351" s="1"/>
      <c r="F351" s="7"/>
    </row>
    <row r="352" spans="5:6" x14ac:dyDescent="0.25">
      <c r="E352" s="1"/>
      <c r="F352" s="7"/>
    </row>
    <row r="353" spans="5:6" x14ac:dyDescent="0.25">
      <c r="E353" s="1"/>
      <c r="F353" s="7"/>
    </row>
    <row r="354" spans="5:6" x14ac:dyDescent="0.25">
      <c r="E354" s="1"/>
      <c r="F354" s="7"/>
    </row>
    <row r="355" spans="5:6" x14ac:dyDescent="0.25">
      <c r="E355" s="1"/>
      <c r="F355" s="7"/>
    </row>
    <row r="356" spans="5:6" x14ac:dyDescent="0.25">
      <c r="E356" s="1"/>
      <c r="F356" s="7"/>
    </row>
    <row r="357" spans="5:6" x14ac:dyDescent="0.25">
      <c r="E357" s="1"/>
      <c r="F357" s="7"/>
    </row>
    <row r="358" spans="5:6" x14ac:dyDescent="0.25">
      <c r="E358" s="1"/>
      <c r="F358" s="7"/>
    </row>
    <row r="359" spans="5:6" x14ac:dyDescent="0.25">
      <c r="E359" s="1"/>
      <c r="F359" s="7"/>
    </row>
    <row r="360" spans="5:6" x14ac:dyDescent="0.25">
      <c r="E360" s="1"/>
      <c r="F360" s="7"/>
    </row>
    <row r="361" spans="5:6" x14ac:dyDescent="0.25">
      <c r="E361" s="1"/>
      <c r="F361" s="7"/>
    </row>
    <row r="362" spans="5:6" x14ac:dyDescent="0.25">
      <c r="E362" s="1"/>
      <c r="F362" s="7"/>
    </row>
    <row r="363" spans="5:6" x14ac:dyDescent="0.25">
      <c r="E363" s="1"/>
      <c r="F363" s="7"/>
    </row>
    <row r="364" spans="5:6" x14ac:dyDescent="0.25">
      <c r="E364" s="1"/>
      <c r="F364" s="7"/>
    </row>
    <row r="365" spans="5:6" x14ac:dyDescent="0.25">
      <c r="E365" s="1"/>
      <c r="F365" s="7"/>
    </row>
    <row r="366" spans="5:6" x14ac:dyDescent="0.25">
      <c r="E366" s="1"/>
      <c r="F366" s="7"/>
    </row>
    <row r="367" spans="5:6" x14ac:dyDescent="0.25">
      <c r="E367" s="1"/>
      <c r="F367" s="7"/>
    </row>
    <row r="368" spans="5:6" x14ac:dyDescent="0.25">
      <c r="E368" s="1"/>
      <c r="F368" s="7"/>
    </row>
    <row r="369" spans="5:6" x14ac:dyDescent="0.25">
      <c r="E369" s="1"/>
      <c r="F369" s="7"/>
    </row>
    <row r="370" spans="5:6" x14ac:dyDescent="0.25">
      <c r="E370" s="1"/>
      <c r="F370" s="7"/>
    </row>
    <row r="371" spans="5:6" x14ac:dyDescent="0.25">
      <c r="E371" s="1"/>
      <c r="F371" s="7"/>
    </row>
    <row r="372" spans="5:6" x14ac:dyDescent="0.25">
      <c r="E372" s="1"/>
      <c r="F372" s="7"/>
    </row>
    <row r="373" spans="5:6" x14ac:dyDescent="0.25">
      <c r="E373" s="1"/>
      <c r="F373" s="7"/>
    </row>
    <row r="374" spans="5:6" x14ac:dyDescent="0.25">
      <c r="E374" s="1"/>
      <c r="F374" s="7"/>
    </row>
    <row r="375" spans="5:6" x14ac:dyDescent="0.25">
      <c r="E375" s="1"/>
      <c r="F375" s="7"/>
    </row>
    <row r="376" spans="5:6" x14ac:dyDescent="0.25">
      <c r="E376" s="1"/>
      <c r="F376" s="7"/>
    </row>
    <row r="377" spans="5:6" x14ac:dyDescent="0.25">
      <c r="E377" s="1"/>
      <c r="F377" s="7"/>
    </row>
    <row r="378" spans="5:6" x14ac:dyDescent="0.25">
      <c r="E378" s="1"/>
      <c r="F378" s="7"/>
    </row>
    <row r="379" spans="5:6" x14ac:dyDescent="0.25">
      <c r="E379" s="1"/>
      <c r="F379" s="7"/>
    </row>
    <row r="380" spans="5:6" x14ac:dyDescent="0.25">
      <c r="E380" s="1"/>
      <c r="F380" s="7"/>
    </row>
    <row r="381" spans="5:6" x14ac:dyDescent="0.25">
      <c r="E381" s="1"/>
      <c r="F381" s="7"/>
    </row>
    <row r="382" spans="5:6" x14ac:dyDescent="0.25">
      <c r="E382" s="1"/>
      <c r="F382" s="7"/>
    </row>
    <row r="383" spans="5:6" x14ac:dyDescent="0.25">
      <c r="E383" s="1"/>
      <c r="F383" s="7"/>
    </row>
    <row r="384" spans="5:6" x14ac:dyDescent="0.25">
      <c r="E384" s="1"/>
      <c r="F384" s="7"/>
    </row>
    <row r="385" spans="5:6" x14ac:dyDescent="0.25">
      <c r="E385" s="1"/>
      <c r="F385" s="7"/>
    </row>
    <row r="386" spans="5:6" x14ac:dyDescent="0.25">
      <c r="E386" s="1"/>
      <c r="F386" s="7"/>
    </row>
    <row r="387" spans="5:6" x14ac:dyDescent="0.25">
      <c r="E387" s="1"/>
      <c r="F387" s="7"/>
    </row>
    <row r="388" spans="5:6" x14ac:dyDescent="0.25">
      <c r="E388" s="1"/>
      <c r="F388" s="7"/>
    </row>
    <row r="389" spans="5:6" x14ac:dyDescent="0.25">
      <c r="E389" s="1"/>
      <c r="F389" s="7"/>
    </row>
    <row r="390" spans="5:6" x14ac:dyDescent="0.25">
      <c r="E390" s="1"/>
      <c r="F390" s="7"/>
    </row>
    <row r="391" spans="5:6" x14ac:dyDescent="0.25">
      <c r="E391" s="1"/>
      <c r="F391" s="7"/>
    </row>
    <row r="392" spans="5:6" x14ac:dyDescent="0.25">
      <c r="E392" s="1"/>
      <c r="F392" s="7"/>
    </row>
    <row r="393" spans="5:6" x14ac:dyDescent="0.25">
      <c r="E393" s="1"/>
      <c r="F393" s="7"/>
    </row>
    <row r="394" spans="5:6" x14ac:dyDescent="0.25">
      <c r="E394" s="1"/>
      <c r="F394" s="7"/>
    </row>
    <row r="395" spans="5:6" x14ac:dyDescent="0.25">
      <c r="E395" s="1"/>
      <c r="F395" s="7"/>
    </row>
    <row r="396" spans="5:6" x14ac:dyDescent="0.25">
      <c r="E396" s="1"/>
      <c r="F396" s="7"/>
    </row>
    <row r="397" spans="5:6" x14ac:dyDescent="0.25">
      <c r="E397" s="1"/>
      <c r="F397" s="7"/>
    </row>
    <row r="398" spans="5:6" x14ac:dyDescent="0.25">
      <c r="E398" s="1"/>
      <c r="F398" s="7"/>
    </row>
    <row r="399" spans="5:6" x14ac:dyDescent="0.25">
      <c r="E399" s="1"/>
      <c r="F399" s="7"/>
    </row>
    <row r="400" spans="5:6" x14ac:dyDescent="0.25">
      <c r="E400" s="1"/>
      <c r="F400" s="7"/>
    </row>
    <row r="401" spans="5:6" x14ac:dyDescent="0.25">
      <c r="E401" s="1"/>
      <c r="F401" s="7"/>
    </row>
    <row r="402" spans="5:6" x14ac:dyDescent="0.25">
      <c r="E402" s="1"/>
      <c r="F402" s="7"/>
    </row>
    <row r="403" spans="5:6" x14ac:dyDescent="0.25">
      <c r="E403" s="1"/>
      <c r="F403" s="7"/>
    </row>
    <row r="404" spans="5:6" x14ac:dyDescent="0.25">
      <c r="E404" s="1"/>
      <c r="F404" s="7"/>
    </row>
    <row r="405" spans="5:6" x14ac:dyDescent="0.25">
      <c r="E405" s="1"/>
      <c r="F405" s="7"/>
    </row>
    <row r="406" spans="5:6" x14ac:dyDescent="0.25">
      <c r="E406" s="1"/>
      <c r="F406" s="7"/>
    </row>
    <row r="407" spans="5:6" x14ac:dyDescent="0.25">
      <c r="E407" s="1"/>
      <c r="F407" s="7"/>
    </row>
    <row r="408" spans="5:6" x14ac:dyDescent="0.25">
      <c r="E408" s="1"/>
      <c r="F408" s="7"/>
    </row>
    <row r="409" spans="5:6" x14ac:dyDescent="0.25">
      <c r="E409" s="1"/>
      <c r="F409" s="7"/>
    </row>
    <row r="410" spans="5:6" x14ac:dyDescent="0.25">
      <c r="E410" s="1"/>
      <c r="F410" s="7"/>
    </row>
    <row r="411" spans="5:6" x14ac:dyDescent="0.25">
      <c r="E411" s="1"/>
      <c r="F411" s="7"/>
    </row>
    <row r="412" spans="5:6" x14ac:dyDescent="0.25">
      <c r="E412" s="1"/>
      <c r="F412" s="7"/>
    </row>
    <row r="413" spans="5:6" x14ac:dyDescent="0.25">
      <c r="E413" s="1"/>
      <c r="F413" s="7"/>
    </row>
    <row r="414" spans="5:6" x14ac:dyDescent="0.25">
      <c r="E414" s="1"/>
      <c r="F414" s="7"/>
    </row>
    <row r="415" spans="5:6" x14ac:dyDescent="0.25">
      <c r="E415" s="1"/>
      <c r="F415" s="7"/>
    </row>
    <row r="416" spans="5:6" x14ac:dyDescent="0.25">
      <c r="E416" s="1"/>
      <c r="F416" s="7"/>
    </row>
    <row r="417" spans="5:6" x14ac:dyDescent="0.25">
      <c r="E417" s="1"/>
      <c r="F417" s="7"/>
    </row>
    <row r="418" spans="5:6" x14ac:dyDescent="0.25">
      <c r="E418" s="1"/>
      <c r="F418" s="7"/>
    </row>
    <row r="419" spans="5:6" x14ac:dyDescent="0.25">
      <c r="E419" s="1"/>
      <c r="F419" s="7"/>
    </row>
    <row r="420" spans="5:6" x14ac:dyDescent="0.25">
      <c r="E420" s="1"/>
      <c r="F420" s="7"/>
    </row>
    <row r="421" spans="5:6" x14ac:dyDescent="0.25">
      <c r="E421" s="1"/>
      <c r="F421" s="7"/>
    </row>
    <row r="422" spans="5:6" x14ac:dyDescent="0.25">
      <c r="E422" s="1"/>
      <c r="F422" s="7"/>
    </row>
    <row r="423" spans="5:6" x14ac:dyDescent="0.25">
      <c r="E423" s="1"/>
      <c r="F423" s="7"/>
    </row>
    <row r="424" spans="5:6" x14ac:dyDescent="0.25">
      <c r="E424" s="1"/>
      <c r="F424" s="7"/>
    </row>
    <row r="425" spans="5:6" x14ac:dyDescent="0.25">
      <c r="E425" s="1"/>
      <c r="F425" s="7"/>
    </row>
    <row r="426" spans="5:6" x14ac:dyDescent="0.25">
      <c r="E426" s="1"/>
      <c r="F426" s="7"/>
    </row>
    <row r="427" spans="5:6" x14ac:dyDescent="0.25">
      <c r="E427" s="1"/>
      <c r="F427" s="7"/>
    </row>
    <row r="428" spans="5:6" x14ac:dyDescent="0.25">
      <c r="E428" s="1"/>
      <c r="F428" s="7"/>
    </row>
    <row r="429" spans="5:6" x14ac:dyDescent="0.25">
      <c r="E429" s="1"/>
      <c r="F429" s="7"/>
    </row>
    <row r="430" spans="5:6" x14ac:dyDescent="0.25">
      <c r="E430" s="1"/>
      <c r="F430" s="7"/>
    </row>
    <row r="431" spans="5:6" x14ac:dyDescent="0.25">
      <c r="E431" s="1"/>
      <c r="F431" s="7"/>
    </row>
    <row r="432" spans="5:6" x14ac:dyDescent="0.25">
      <c r="E432" s="1"/>
      <c r="F432" s="7"/>
    </row>
    <row r="433" spans="5:6" x14ac:dyDescent="0.25">
      <c r="E433" s="1"/>
      <c r="F433" s="7"/>
    </row>
    <row r="434" spans="5:6" x14ac:dyDescent="0.25">
      <c r="E434" s="1"/>
      <c r="F434" s="7"/>
    </row>
    <row r="435" spans="5:6" x14ac:dyDescent="0.25">
      <c r="E435" s="1"/>
      <c r="F435" s="7"/>
    </row>
    <row r="436" spans="5:6" x14ac:dyDescent="0.25">
      <c r="E436" s="1"/>
      <c r="F436" s="7"/>
    </row>
    <row r="437" spans="5:6" x14ac:dyDescent="0.25">
      <c r="E437" s="1"/>
      <c r="F437" s="7"/>
    </row>
    <row r="438" spans="5:6" x14ac:dyDescent="0.25">
      <c r="E438" s="1"/>
      <c r="F438" s="7"/>
    </row>
    <row r="439" spans="5:6" x14ac:dyDescent="0.25">
      <c r="E439" s="1"/>
      <c r="F439" s="7"/>
    </row>
    <row r="440" spans="5:6" x14ac:dyDescent="0.25">
      <c r="E440" s="1"/>
      <c r="F440" s="7"/>
    </row>
    <row r="441" spans="5:6" x14ac:dyDescent="0.25">
      <c r="E441" s="1"/>
      <c r="F441" s="7"/>
    </row>
    <row r="442" spans="5:6" x14ac:dyDescent="0.25">
      <c r="E442" s="1"/>
      <c r="F442" s="7"/>
    </row>
    <row r="443" spans="5:6" x14ac:dyDescent="0.25">
      <c r="E443" s="1"/>
      <c r="F443" s="7"/>
    </row>
    <row r="444" spans="5:6" x14ac:dyDescent="0.25">
      <c r="E444" s="1"/>
      <c r="F444" s="7"/>
    </row>
    <row r="445" spans="5:6" x14ac:dyDescent="0.25">
      <c r="E445" s="1"/>
      <c r="F445" s="7"/>
    </row>
    <row r="446" spans="5:6" x14ac:dyDescent="0.25">
      <c r="E446" s="1"/>
      <c r="F446" s="7"/>
    </row>
    <row r="447" spans="5:6" x14ac:dyDescent="0.25">
      <c r="E447" s="1"/>
      <c r="F447" s="7"/>
    </row>
    <row r="448" spans="5:6" x14ac:dyDescent="0.25">
      <c r="E448" s="1"/>
      <c r="F448" s="7"/>
    </row>
    <row r="449" spans="5:6" x14ac:dyDescent="0.25">
      <c r="E449" s="1"/>
      <c r="F449" s="7"/>
    </row>
    <row r="450" spans="5:6" x14ac:dyDescent="0.25">
      <c r="E450" s="1"/>
      <c r="F450" s="7"/>
    </row>
    <row r="451" spans="5:6" x14ac:dyDescent="0.25">
      <c r="E451" s="1"/>
      <c r="F451" s="7"/>
    </row>
    <row r="452" spans="5:6" x14ac:dyDescent="0.25">
      <c r="E452" s="1"/>
      <c r="F452" s="7"/>
    </row>
    <row r="453" spans="5:6" x14ac:dyDescent="0.25">
      <c r="E453" s="1"/>
      <c r="F453" s="7"/>
    </row>
    <row r="454" spans="5:6" x14ac:dyDescent="0.25">
      <c r="E454" s="1"/>
      <c r="F454" s="7"/>
    </row>
    <row r="455" spans="5:6" x14ac:dyDescent="0.25">
      <c r="E455" s="1"/>
      <c r="F455" s="7"/>
    </row>
    <row r="456" spans="5:6" x14ac:dyDescent="0.25">
      <c r="E456" s="1"/>
      <c r="F456" s="7"/>
    </row>
    <row r="457" spans="5:6" x14ac:dyDescent="0.25">
      <c r="E457" s="1"/>
      <c r="F457" s="7"/>
    </row>
    <row r="458" spans="5:6" x14ac:dyDescent="0.25">
      <c r="E458" s="1"/>
      <c r="F458" s="7"/>
    </row>
    <row r="459" spans="5:6" x14ac:dyDescent="0.25">
      <c r="E459" s="1"/>
      <c r="F459" s="7"/>
    </row>
    <row r="460" spans="5:6" x14ac:dyDescent="0.25">
      <c r="E460" s="1"/>
      <c r="F460" s="7"/>
    </row>
    <row r="461" spans="5:6" x14ac:dyDescent="0.25">
      <c r="E461" s="1"/>
      <c r="F461" s="7"/>
    </row>
    <row r="462" spans="5:6" x14ac:dyDescent="0.25">
      <c r="E462" s="1"/>
      <c r="F462" s="7"/>
    </row>
    <row r="463" spans="5:6" x14ac:dyDescent="0.25">
      <c r="E463" s="1"/>
      <c r="F463" s="7"/>
    </row>
    <row r="464" spans="5:6" x14ac:dyDescent="0.25">
      <c r="E464" s="1"/>
      <c r="F464" s="7"/>
    </row>
    <row r="465" spans="5:6" x14ac:dyDescent="0.25">
      <c r="E465" s="1"/>
      <c r="F465" s="7"/>
    </row>
    <row r="466" spans="5:6" x14ac:dyDescent="0.25">
      <c r="E466" s="1"/>
      <c r="F466" s="7"/>
    </row>
    <row r="467" spans="5:6" x14ac:dyDescent="0.25">
      <c r="E467" s="1"/>
      <c r="F467" s="7"/>
    </row>
    <row r="468" spans="5:6" x14ac:dyDescent="0.25">
      <c r="E468" s="1"/>
      <c r="F468" s="7"/>
    </row>
    <row r="469" spans="5:6" x14ac:dyDescent="0.25">
      <c r="E469" s="1"/>
      <c r="F469" s="7"/>
    </row>
    <row r="470" spans="5:6" x14ac:dyDescent="0.25">
      <c r="E470" s="1"/>
      <c r="F470" s="7"/>
    </row>
    <row r="471" spans="5:6" x14ac:dyDescent="0.25">
      <c r="E471" s="1"/>
      <c r="F471" s="7"/>
    </row>
    <row r="472" spans="5:6" x14ac:dyDescent="0.25">
      <c r="E472" s="1"/>
      <c r="F472" s="7"/>
    </row>
    <row r="473" spans="5:6" x14ac:dyDescent="0.25">
      <c r="E473" s="1"/>
      <c r="F473" s="7"/>
    </row>
    <row r="474" spans="5:6" x14ac:dyDescent="0.25">
      <c r="E474" s="1"/>
      <c r="F474" s="7"/>
    </row>
    <row r="475" spans="5:6" x14ac:dyDescent="0.25">
      <c r="E475" s="1"/>
      <c r="F475" s="7"/>
    </row>
    <row r="476" spans="5:6" x14ac:dyDescent="0.25">
      <c r="E476" s="1"/>
      <c r="F476" s="7"/>
    </row>
    <row r="477" spans="5:6" x14ac:dyDescent="0.25">
      <c r="E477" s="1"/>
      <c r="F477" s="7"/>
    </row>
    <row r="478" spans="5:6" x14ac:dyDescent="0.25">
      <c r="E478" s="1"/>
      <c r="F478" s="7"/>
    </row>
    <row r="479" spans="5:6" x14ac:dyDescent="0.25">
      <c r="E479" s="1"/>
      <c r="F479" s="7"/>
    </row>
    <row r="480" spans="5:6" x14ac:dyDescent="0.25">
      <c r="E480" s="1"/>
      <c r="F480" s="7"/>
    </row>
    <row r="481" spans="5:6" x14ac:dyDescent="0.25">
      <c r="E481" s="1"/>
      <c r="F481" s="7"/>
    </row>
    <row r="482" spans="5:6" x14ac:dyDescent="0.25">
      <c r="E482" s="1"/>
      <c r="F482" s="7"/>
    </row>
    <row r="483" spans="5:6" x14ac:dyDescent="0.25">
      <c r="E483" s="1"/>
      <c r="F483" s="7"/>
    </row>
    <row r="484" spans="5:6" x14ac:dyDescent="0.25">
      <c r="E484" s="1"/>
      <c r="F484" s="7"/>
    </row>
    <row r="485" spans="5:6" x14ac:dyDescent="0.25">
      <c r="E485" s="1"/>
      <c r="F485" s="7"/>
    </row>
    <row r="486" spans="5:6" x14ac:dyDescent="0.25">
      <c r="E486" s="1"/>
      <c r="F486" s="7"/>
    </row>
    <row r="487" spans="5:6" x14ac:dyDescent="0.25">
      <c r="E487" s="1"/>
      <c r="F487" s="7"/>
    </row>
    <row r="488" spans="5:6" x14ac:dyDescent="0.25">
      <c r="E488" s="1"/>
      <c r="F488" s="7"/>
    </row>
    <row r="489" spans="5:6" x14ac:dyDescent="0.25">
      <c r="E489" s="1"/>
      <c r="F489" s="7"/>
    </row>
    <row r="490" spans="5:6" x14ac:dyDescent="0.25">
      <c r="E490" s="1"/>
      <c r="F490" s="7"/>
    </row>
    <row r="491" spans="5:6" x14ac:dyDescent="0.25">
      <c r="E491" s="1"/>
      <c r="F491" s="7"/>
    </row>
    <row r="492" spans="5:6" x14ac:dyDescent="0.25">
      <c r="E492" s="1"/>
      <c r="F492" s="7"/>
    </row>
    <row r="493" spans="5:6" x14ac:dyDescent="0.25">
      <c r="E493" s="1"/>
      <c r="F493" s="7"/>
    </row>
    <row r="494" spans="5:6" x14ac:dyDescent="0.25">
      <c r="E494" s="1"/>
      <c r="F494" s="7"/>
    </row>
    <row r="495" spans="5:6" x14ac:dyDescent="0.25">
      <c r="E495" s="1"/>
      <c r="F495" s="7"/>
    </row>
    <row r="496" spans="5:6" x14ac:dyDescent="0.25">
      <c r="E496" s="1"/>
      <c r="F496" s="7"/>
    </row>
    <row r="497" spans="5:6" x14ac:dyDescent="0.25">
      <c r="E497" s="1"/>
      <c r="F497" s="7"/>
    </row>
    <row r="498" spans="5:6" x14ac:dyDescent="0.25">
      <c r="E498" s="1"/>
      <c r="F498" s="7"/>
    </row>
    <row r="499" spans="5:6" x14ac:dyDescent="0.25">
      <c r="E499" s="1"/>
      <c r="F499" s="7"/>
    </row>
    <row r="500" spans="5:6" x14ac:dyDescent="0.25">
      <c r="E500" s="1"/>
      <c r="F500" s="7"/>
    </row>
    <row r="501" spans="5:6" x14ac:dyDescent="0.25">
      <c r="E501" s="1"/>
      <c r="F501" s="7"/>
    </row>
    <row r="502" spans="5:6" x14ac:dyDescent="0.25">
      <c r="E502" s="1"/>
      <c r="F502" s="7"/>
    </row>
    <row r="503" spans="5:6" x14ac:dyDescent="0.25">
      <c r="E503" s="1"/>
      <c r="F503" s="7"/>
    </row>
    <row r="504" spans="5:6" x14ac:dyDescent="0.25">
      <c r="E504" s="1"/>
      <c r="F504" s="7"/>
    </row>
    <row r="505" spans="5:6" x14ac:dyDescent="0.25">
      <c r="E505" s="1"/>
      <c r="F505" s="7"/>
    </row>
    <row r="506" spans="5:6" x14ac:dyDescent="0.25">
      <c r="E506" s="1"/>
      <c r="F506" s="7"/>
    </row>
    <row r="507" spans="5:6" x14ac:dyDescent="0.25">
      <c r="E507" s="1"/>
      <c r="F507" s="7"/>
    </row>
    <row r="508" spans="5:6" x14ac:dyDescent="0.25">
      <c r="E508" s="1"/>
      <c r="F508" s="7"/>
    </row>
    <row r="509" spans="5:6" x14ac:dyDescent="0.25">
      <c r="E509" s="1"/>
      <c r="F509" s="7"/>
    </row>
    <row r="510" spans="5:6" x14ac:dyDescent="0.25">
      <c r="E510" s="1"/>
      <c r="F510" s="7"/>
    </row>
    <row r="511" spans="5:6" x14ac:dyDescent="0.25">
      <c r="E511" s="1"/>
      <c r="F511" s="7"/>
    </row>
    <row r="512" spans="5:6" x14ac:dyDescent="0.25">
      <c r="E512" s="1"/>
      <c r="F512" s="7"/>
    </row>
    <row r="513" spans="5:6" x14ac:dyDescent="0.25">
      <c r="E513" s="1"/>
      <c r="F513" s="7"/>
    </row>
    <row r="514" spans="5:6" x14ac:dyDescent="0.25">
      <c r="E514" s="1"/>
      <c r="F514" s="7"/>
    </row>
    <row r="515" spans="5:6" x14ac:dyDescent="0.25">
      <c r="E515" s="1"/>
      <c r="F515" s="7"/>
    </row>
    <row r="516" spans="5:6" x14ac:dyDescent="0.25">
      <c r="E516" s="1"/>
      <c r="F516" s="7"/>
    </row>
    <row r="517" spans="5:6" x14ac:dyDescent="0.25">
      <c r="E517" s="1"/>
      <c r="F517" s="7"/>
    </row>
    <row r="518" spans="5:6" x14ac:dyDescent="0.25">
      <c r="E518" s="1"/>
      <c r="F518" s="7"/>
    </row>
    <row r="519" spans="5:6" x14ac:dyDescent="0.25">
      <c r="E519" s="1"/>
      <c r="F519" s="7"/>
    </row>
    <row r="520" spans="5:6" x14ac:dyDescent="0.25">
      <c r="E520" s="1"/>
      <c r="F520" s="7"/>
    </row>
    <row r="521" spans="5:6" x14ac:dyDescent="0.25">
      <c r="E521" s="1"/>
      <c r="F521" s="7"/>
    </row>
    <row r="522" spans="5:6" x14ac:dyDescent="0.25">
      <c r="E522" s="1"/>
      <c r="F522" s="7"/>
    </row>
    <row r="523" spans="5:6" x14ac:dyDescent="0.25">
      <c r="E523" s="1"/>
      <c r="F523" s="7"/>
    </row>
    <row r="524" spans="5:6" x14ac:dyDescent="0.25">
      <c r="E524" s="1"/>
      <c r="F524" s="7"/>
    </row>
    <row r="525" spans="5:6" x14ac:dyDescent="0.25">
      <c r="E525" s="1"/>
      <c r="F525" s="7"/>
    </row>
    <row r="526" spans="5:6" x14ac:dyDescent="0.25">
      <c r="E526" s="1"/>
      <c r="F526" s="7"/>
    </row>
    <row r="527" spans="5:6" x14ac:dyDescent="0.25">
      <c r="E527" s="1"/>
      <c r="F527" s="7"/>
    </row>
    <row r="528" spans="5:6" x14ac:dyDescent="0.25">
      <c r="E528" s="1"/>
      <c r="F528" s="7"/>
    </row>
    <row r="529" spans="5:6" x14ac:dyDescent="0.25">
      <c r="E529" s="1"/>
      <c r="F529" s="7"/>
    </row>
    <row r="530" spans="5:6" x14ac:dyDescent="0.25">
      <c r="E530" s="1"/>
      <c r="F530" s="7"/>
    </row>
    <row r="531" spans="5:6" x14ac:dyDescent="0.25">
      <c r="E531" s="1"/>
      <c r="F531" s="7"/>
    </row>
    <row r="532" spans="5:6" x14ac:dyDescent="0.25">
      <c r="E532" s="1"/>
      <c r="F532" s="7"/>
    </row>
    <row r="533" spans="5:6" x14ac:dyDescent="0.25">
      <c r="E533" s="1"/>
      <c r="F533" s="7"/>
    </row>
    <row r="534" spans="5:6" x14ac:dyDescent="0.25">
      <c r="E534" s="1"/>
      <c r="F534" s="7"/>
    </row>
    <row r="535" spans="5:6" x14ac:dyDescent="0.25">
      <c r="E535" s="1"/>
      <c r="F535" s="7"/>
    </row>
    <row r="536" spans="5:6" x14ac:dyDescent="0.25">
      <c r="E536" s="1"/>
      <c r="F536" s="7"/>
    </row>
    <row r="537" spans="5:6" x14ac:dyDescent="0.25">
      <c r="E537" s="1"/>
      <c r="F537" s="7"/>
    </row>
    <row r="538" spans="5:6" x14ac:dyDescent="0.25">
      <c r="E538" s="1"/>
      <c r="F538" s="7"/>
    </row>
    <row r="539" spans="5:6" x14ac:dyDescent="0.25">
      <c r="E539" s="1"/>
      <c r="F539" s="7"/>
    </row>
    <row r="540" spans="5:6" x14ac:dyDescent="0.25">
      <c r="E540" s="1"/>
      <c r="F540" s="7"/>
    </row>
    <row r="541" spans="5:6" x14ac:dyDescent="0.25">
      <c r="E541" s="1"/>
      <c r="F541" s="7"/>
    </row>
    <row r="542" spans="5:6" x14ac:dyDescent="0.25">
      <c r="E542" s="1"/>
      <c r="F542" s="7"/>
    </row>
    <row r="543" spans="5:6" x14ac:dyDescent="0.25">
      <c r="E543" s="1"/>
      <c r="F543" s="7"/>
    </row>
    <row r="544" spans="5:6" x14ac:dyDescent="0.25">
      <c r="E544" s="1"/>
      <c r="F544" s="7"/>
    </row>
    <row r="545" spans="5:6" x14ac:dyDescent="0.25">
      <c r="E545" s="1"/>
      <c r="F545" s="7"/>
    </row>
    <row r="546" spans="5:6" x14ac:dyDescent="0.25">
      <c r="E546" s="1"/>
      <c r="F546" s="7"/>
    </row>
    <row r="547" spans="5:6" x14ac:dyDescent="0.25">
      <c r="E547" s="1"/>
      <c r="F547" s="7"/>
    </row>
    <row r="548" spans="5:6" x14ac:dyDescent="0.25">
      <c r="E548" s="1"/>
      <c r="F548" s="7"/>
    </row>
    <row r="549" spans="5:6" x14ac:dyDescent="0.25">
      <c r="E549" s="1"/>
      <c r="F549" s="7"/>
    </row>
    <row r="550" spans="5:6" x14ac:dyDescent="0.25">
      <c r="E550" s="1"/>
      <c r="F550" s="7"/>
    </row>
    <row r="551" spans="5:6" x14ac:dyDescent="0.25">
      <c r="E551" s="1"/>
      <c r="F551" s="7"/>
    </row>
    <row r="552" spans="5:6" x14ac:dyDescent="0.25">
      <c r="E552" s="1"/>
      <c r="F552" s="7"/>
    </row>
    <row r="553" spans="5:6" x14ac:dyDescent="0.25">
      <c r="E553" s="1"/>
      <c r="F553" s="7"/>
    </row>
    <row r="554" spans="5:6" x14ac:dyDescent="0.25">
      <c r="E554" s="1"/>
      <c r="F554" s="7"/>
    </row>
    <row r="555" spans="5:6" x14ac:dyDescent="0.25">
      <c r="E555" s="1"/>
      <c r="F555" s="7"/>
    </row>
    <row r="556" spans="5:6" x14ac:dyDescent="0.25">
      <c r="E556" s="1"/>
      <c r="F556" s="7"/>
    </row>
    <row r="557" spans="5:6" x14ac:dyDescent="0.25">
      <c r="E557" s="1"/>
      <c r="F557" s="7"/>
    </row>
    <row r="558" spans="5:6" x14ac:dyDescent="0.25">
      <c r="E558" s="1"/>
      <c r="F558" s="7"/>
    </row>
    <row r="559" spans="5:6" x14ac:dyDescent="0.25">
      <c r="E559" s="1"/>
      <c r="F559" s="7"/>
    </row>
    <row r="560" spans="5:6" x14ac:dyDescent="0.25">
      <c r="E560" s="1"/>
      <c r="F560" s="7"/>
    </row>
    <row r="561" spans="5:6" x14ac:dyDescent="0.25">
      <c r="E561" s="1"/>
      <c r="F561" s="7"/>
    </row>
    <row r="562" spans="5:6" x14ac:dyDescent="0.25">
      <c r="E562" s="1"/>
      <c r="F562" s="7"/>
    </row>
    <row r="563" spans="5:6" x14ac:dyDescent="0.25">
      <c r="E563" s="1"/>
      <c r="F563" s="7"/>
    </row>
    <row r="564" spans="5:6" x14ac:dyDescent="0.25">
      <c r="E564" s="1"/>
      <c r="F564" s="7"/>
    </row>
    <row r="565" spans="5:6" x14ac:dyDescent="0.25">
      <c r="E565" s="1"/>
      <c r="F565" s="7"/>
    </row>
    <row r="566" spans="5:6" x14ac:dyDescent="0.25">
      <c r="E566" s="1"/>
      <c r="F566" s="7"/>
    </row>
    <row r="567" spans="5:6" x14ac:dyDescent="0.25">
      <c r="E567" s="1"/>
      <c r="F567" s="7"/>
    </row>
    <row r="568" spans="5:6" x14ac:dyDescent="0.25">
      <c r="E568" s="1"/>
      <c r="F568" s="7"/>
    </row>
    <row r="569" spans="5:6" x14ac:dyDescent="0.25">
      <c r="E569" s="1"/>
      <c r="F569" s="7"/>
    </row>
    <row r="570" spans="5:6" x14ac:dyDescent="0.25">
      <c r="E570" s="1"/>
      <c r="F570" s="7"/>
    </row>
    <row r="571" spans="5:6" x14ac:dyDescent="0.25">
      <c r="E571" s="1"/>
      <c r="F571" s="7"/>
    </row>
    <row r="572" spans="5:6" x14ac:dyDescent="0.25">
      <c r="E572" s="1"/>
      <c r="F572" s="7"/>
    </row>
    <row r="573" spans="5:6" x14ac:dyDescent="0.25">
      <c r="E573" s="1"/>
      <c r="F573" s="7"/>
    </row>
    <row r="574" spans="5:6" x14ac:dyDescent="0.25">
      <c r="E574" s="1"/>
      <c r="F574" s="7"/>
    </row>
    <row r="575" spans="5:6" x14ac:dyDescent="0.25">
      <c r="E575" s="1"/>
      <c r="F575" s="7"/>
    </row>
    <row r="576" spans="5:6" x14ac:dyDescent="0.25">
      <c r="E576" s="1"/>
      <c r="F576" s="7"/>
    </row>
    <row r="577" spans="5:6" x14ac:dyDescent="0.25">
      <c r="E577" s="1"/>
      <c r="F577" s="7"/>
    </row>
    <row r="578" spans="5:6" x14ac:dyDescent="0.25">
      <c r="E578" s="1"/>
      <c r="F578" s="7"/>
    </row>
    <row r="579" spans="5:6" x14ac:dyDescent="0.25">
      <c r="E579" s="1"/>
      <c r="F579" s="7"/>
    </row>
    <row r="580" spans="5:6" x14ac:dyDescent="0.25">
      <c r="E580" s="1"/>
      <c r="F580" s="7"/>
    </row>
    <row r="581" spans="5:6" x14ac:dyDescent="0.25">
      <c r="E581" s="1"/>
      <c r="F581" s="7"/>
    </row>
    <row r="582" spans="5:6" x14ac:dyDescent="0.25">
      <c r="E582" s="1"/>
      <c r="F582" s="7"/>
    </row>
    <row r="583" spans="5:6" x14ac:dyDescent="0.25">
      <c r="E583" s="1"/>
      <c r="F583" s="7"/>
    </row>
    <row r="584" spans="5:6" x14ac:dyDescent="0.25">
      <c r="E584" s="1"/>
      <c r="F584" s="7"/>
    </row>
    <row r="585" spans="5:6" x14ac:dyDescent="0.25">
      <c r="E585" s="1"/>
      <c r="F585" s="7"/>
    </row>
    <row r="586" spans="5:6" x14ac:dyDescent="0.25">
      <c r="E586" s="1"/>
      <c r="F586" s="7"/>
    </row>
    <row r="587" spans="5:6" x14ac:dyDescent="0.25">
      <c r="E587" s="1"/>
      <c r="F587" s="7"/>
    </row>
    <row r="588" spans="5:6" x14ac:dyDescent="0.25">
      <c r="E588" s="1"/>
      <c r="F588" s="7"/>
    </row>
    <row r="589" spans="5:6" x14ac:dyDescent="0.25">
      <c r="E589" s="1"/>
      <c r="F589" s="7"/>
    </row>
    <row r="590" spans="5:6" x14ac:dyDescent="0.25">
      <c r="E590" s="1"/>
      <c r="F590" s="7"/>
    </row>
    <row r="591" spans="5:6" x14ac:dyDescent="0.25">
      <c r="E591" s="1"/>
      <c r="F591" s="7"/>
    </row>
    <row r="592" spans="5:6" x14ac:dyDescent="0.25">
      <c r="E592" s="1"/>
      <c r="F592" s="7"/>
    </row>
    <row r="593" spans="5:6" x14ac:dyDescent="0.25">
      <c r="E593" s="1"/>
      <c r="F593" s="7"/>
    </row>
    <row r="594" spans="5:6" x14ac:dyDescent="0.25">
      <c r="E594" s="1"/>
      <c r="F594" s="7"/>
    </row>
    <row r="595" spans="5:6" x14ac:dyDescent="0.25">
      <c r="E595" s="1"/>
      <c r="F595" s="7"/>
    </row>
    <row r="596" spans="5:6" x14ac:dyDescent="0.25">
      <c r="E596" s="1"/>
      <c r="F596" s="7"/>
    </row>
    <row r="597" spans="5:6" x14ac:dyDescent="0.25">
      <c r="E597" s="1"/>
      <c r="F597" s="7"/>
    </row>
    <row r="598" spans="5:6" x14ac:dyDescent="0.25">
      <c r="E598" s="1"/>
      <c r="F598" s="7"/>
    </row>
    <row r="599" spans="5:6" x14ac:dyDescent="0.25">
      <c r="E599" s="1"/>
      <c r="F599" s="7"/>
    </row>
    <row r="600" spans="5:6" x14ac:dyDescent="0.25">
      <c r="E600" s="1"/>
      <c r="F600" s="7"/>
    </row>
    <row r="601" spans="5:6" x14ac:dyDescent="0.25">
      <c r="E601" s="1"/>
      <c r="F601" s="7"/>
    </row>
    <row r="602" spans="5:6" x14ac:dyDescent="0.25">
      <c r="E602" s="1"/>
      <c r="F602" s="7"/>
    </row>
    <row r="603" spans="5:6" x14ac:dyDescent="0.25">
      <c r="E603" s="1"/>
      <c r="F603" s="7"/>
    </row>
    <row r="604" spans="5:6" x14ac:dyDescent="0.25">
      <c r="E604" s="1"/>
      <c r="F604" s="7"/>
    </row>
    <row r="605" spans="5:6" x14ac:dyDescent="0.25">
      <c r="E605" s="1"/>
      <c r="F605" s="7"/>
    </row>
    <row r="606" spans="5:6" x14ac:dyDescent="0.25">
      <c r="E606" s="1"/>
      <c r="F606" s="7"/>
    </row>
    <row r="607" spans="5:6" x14ac:dyDescent="0.25">
      <c r="E607" s="1"/>
      <c r="F607" s="7"/>
    </row>
    <row r="608" spans="5:6" x14ac:dyDescent="0.25">
      <c r="E608" s="1"/>
      <c r="F608" s="7"/>
    </row>
    <row r="609" spans="5:6" x14ac:dyDescent="0.25">
      <c r="E609" s="1"/>
      <c r="F609" s="7"/>
    </row>
    <row r="610" spans="5:6" x14ac:dyDescent="0.25">
      <c r="E610" s="1"/>
      <c r="F610" s="7"/>
    </row>
    <row r="611" spans="5:6" x14ac:dyDescent="0.25">
      <c r="E611" s="1"/>
      <c r="F611" s="7"/>
    </row>
    <row r="612" spans="5:6" x14ac:dyDescent="0.25">
      <c r="E612" s="1"/>
      <c r="F612" s="7"/>
    </row>
    <row r="613" spans="5:6" x14ac:dyDescent="0.25">
      <c r="E613" s="1"/>
      <c r="F613" s="7"/>
    </row>
    <row r="614" spans="5:6" x14ac:dyDescent="0.25">
      <c r="E614" s="1"/>
      <c r="F614" s="7"/>
    </row>
    <row r="615" spans="5:6" x14ac:dyDescent="0.25">
      <c r="E615" s="1"/>
      <c r="F615" s="7"/>
    </row>
    <row r="616" spans="5:6" x14ac:dyDescent="0.25">
      <c r="E616" s="1"/>
      <c r="F616" s="7"/>
    </row>
    <row r="617" spans="5:6" x14ac:dyDescent="0.25">
      <c r="E617" s="1"/>
      <c r="F617" s="7"/>
    </row>
    <row r="618" spans="5:6" x14ac:dyDescent="0.25">
      <c r="E618" s="1"/>
      <c r="F618" s="7"/>
    </row>
    <row r="619" spans="5:6" x14ac:dyDescent="0.25">
      <c r="E619" s="1"/>
      <c r="F619" s="7"/>
    </row>
    <row r="620" spans="5:6" x14ac:dyDescent="0.25">
      <c r="E620" s="1"/>
      <c r="F620" s="7"/>
    </row>
    <row r="621" spans="5:6" x14ac:dyDescent="0.25">
      <c r="E621" s="1"/>
      <c r="F621" s="7"/>
    </row>
    <row r="622" spans="5:6" x14ac:dyDescent="0.25">
      <c r="E622" s="1"/>
      <c r="F622" s="7"/>
    </row>
    <row r="623" spans="5:6" x14ac:dyDescent="0.25">
      <c r="E623" s="1"/>
      <c r="F623" s="7"/>
    </row>
    <row r="624" spans="5:6" x14ac:dyDescent="0.25">
      <c r="E624" s="1"/>
      <c r="F624" s="7"/>
    </row>
    <row r="625" spans="5:6" x14ac:dyDescent="0.25">
      <c r="E625" s="1"/>
      <c r="F625" s="7"/>
    </row>
    <row r="626" spans="5:6" x14ac:dyDescent="0.25">
      <c r="E626" s="1"/>
      <c r="F626" s="7"/>
    </row>
    <row r="627" spans="5:6" x14ac:dyDescent="0.25">
      <c r="E627" s="1"/>
      <c r="F627" s="7"/>
    </row>
    <row r="628" spans="5:6" x14ac:dyDescent="0.25">
      <c r="E628" s="1"/>
      <c r="F628" s="7"/>
    </row>
    <row r="629" spans="5:6" x14ac:dyDescent="0.25">
      <c r="E629" s="1"/>
      <c r="F629" s="7"/>
    </row>
    <row r="630" spans="5:6" x14ac:dyDescent="0.25">
      <c r="E630" s="1"/>
      <c r="F630" s="7"/>
    </row>
    <row r="631" spans="5:6" x14ac:dyDescent="0.25">
      <c r="E631" s="1"/>
      <c r="F631" s="7"/>
    </row>
    <row r="632" spans="5:6" x14ac:dyDescent="0.25">
      <c r="E632" s="1"/>
      <c r="F632" s="7"/>
    </row>
    <row r="633" spans="5:6" x14ac:dyDescent="0.25">
      <c r="E633" s="1"/>
      <c r="F633" s="7"/>
    </row>
    <row r="634" spans="5:6" x14ac:dyDescent="0.25">
      <c r="E634" s="1"/>
      <c r="F634" s="7"/>
    </row>
    <row r="635" spans="5:6" x14ac:dyDescent="0.25">
      <c r="E635" s="1"/>
      <c r="F635" s="7"/>
    </row>
    <row r="636" spans="5:6" x14ac:dyDescent="0.25">
      <c r="E636" s="1"/>
      <c r="F636" s="7"/>
    </row>
    <row r="637" spans="5:6" x14ac:dyDescent="0.25">
      <c r="E637" s="1"/>
      <c r="F637" s="7"/>
    </row>
    <row r="638" spans="5:6" x14ac:dyDescent="0.25">
      <c r="E638" s="1"/>
      <c r="F638" s="7"/>
    </row>
    <row r="639" spans="5:6" x14ac:dyDescent="0.25">
      <c r="E639" s="1"/>
      <c r="F639" s="7"/>
    </row>
    <row r="640" spans="5:6" x14ac:dyDescent="0.25">
      <c r="E640" s="1"/>
      <c r="F640" s="7"/>
    </row>
    <row r="641" spans="5:6" x14ac:dyDescent="0.25">
      <c r="E641" s="1"/>
      <c r="F641" s="7"/>
    </row>
    <row r="642" spans="5:6" x14ac:dyDescent="0.25">
      <c r="E642" s="1"/>
      <c r="F642" s="7"/>
    </row>
    <row r="643" spans="5:6" x14ac:dyDescent="0.25">
      <c r="E643" s="1"/>
      <c r="F643" s="7"/>
    </row>
    <row r="644" spans="5:6" x14ac:dyDescent="0.25">
      <c r="E644" s="1"/>
      <c r="F644" s="7"/>
    </row>
    <row r="645" spans="5:6" x14ac:dyDescent="0.25">
      <c r="E645" s="1"/>
      <c r="F645" s="7"/>
    </row>
    <row r="646" spans="5:6" x14ac:dyDescent="0.25">
      <c r="E646" s="1"/>
      <c r="F646" s="7"/>
    </row>
    <row r="647" spans="5:6" x14ac:dyDescent="0.25">
      <c r="E647" s="1"/>
      <c r="F647" s="7"/>
    </row>
    <row r="648" spans="5:6" x14ac:dyDescent="0.25">
      <c r="E648" s="1"/>
      <c r="F648" s="7"/>
    </row>
    <row r="649" spans="5:6" x14ac:dyDescent="0.25">
      <c r="E649" s="1"/>
      <c r="F649" s="7"/>
    </row>
    <row r="650" spans="5:6" x14ac:dyDescent="0.25">
      <c r="E650" s="1"/>
      <c r="F650" s="7"/>
    </row>
    <row r="651" spans="5:6" x14ac:dyDescent="0.25">
      <c r="E651" s="1"/>
      <c r="F651" s="7"/>
    </row>
    <row r="652" spans="5:6" x14ac:dyDescent="0.25">
      <c r="E652" s="1"/>
      <c r="F652" s="7"/>
    </row>
    <row r="653" spans="5:6" x14ac:dyDescent="0.25">
      <c r="E653" s="1"/>
      <c r="F653" s="7"/>
    </row>
    <row r="654" spans="5:6" x14ac:dyDescent="0.25">
      <c r="E654" s="1"/>
      <c r="F654" s="7"/>
    </row>
    <row r="655" spans="5:6" x14ac:dyDescent="0.25">
      <c r="E655" s="1"/>
      <c r="F655" s="7"/>
    </row>
    <row r="656" spans="5:6" x14ac:dyDescent="0.25">
      <c r="E656" s="1"/>
      <c r="F656" s="7"/>
    </row>
    <row r="657" spans="5:6" x14ac:dyDescent="0.25">
      <c r="E657" s="1"/>
      <c r="F657" s="7"/>
    </row>
    <row r="658" spans="5:6" x14ac:dyDescent="0.25">
      <c r="E658" s="1"/>
      <c r="F658" s="7"/>
    </row>
    <row r="659" spans="5:6" x14ac:dyDescent="0.25">
      <c r="E659" s="1"/>
      <c r="F659" s="7"/>
    </row>
    <row r="660" spans="5:6" x14ac:dyDescent="0.25">
      <c r="E660" s="1"/>
      <c r="F660" s="7"/>
    </row>
    <row r="661" spans="5:6" x14ac:dyDescent="0.25">
      <c r="E661" s="1"/>
      <c r="F661" s="7"/>
    </row>
    <row r="662" spans="5:6" x14ac:dyDescent="0.25">
      <c r="E662" s="1"/>
      <c r="F662" s="7"/>
    </row>
    <row r="663" spans="5:6" x14ac:dyDescent="0.25">
      <c r="E663" s="1"/>
      <c r="F663" s="7"/>
    </row>
    <row r="664" spans="5:6" x14ac:dyDescent="0.25">
      <c r="E664" s="1"/>
      <c r="F664" s="7"/>
    </row>
    <row r="665" spans="5:6" x14ac:dyDescent="0.25">
      <c r="E665" s="1"/>
      <c r="F665" s="7"/>
    </row>
    <row r="666" spans="5:6" x14ac:dyDescent="0.25">
      <c r="E666" s="1"/>
      <c r="F666" s="7"/>
    </row>
    <row r="667" spans="5:6" x14ac:dyDescent="0.25">
      <c r="E667" s="1"/>
      <c r="F667" s="7"/>
    </row>
    <row r="668" spans="5:6" x14ac:dyDescent="0.25">
      <c r="E668" s="1"/>
      <c r="F668" s="7"/>
    </row>
    <row r="669" spans="5:6" x14ac:dyDescent="0.25">
      <c r="E669" s="1"/>
      <c r="F669" s="7"/>
    </row>
    <row r="670" spans="5:6" x14ac:dyDescent="0.25">
      <c r="E670" s="1"/>
      <c r="F670" s="7"/>
    </row>
    <row r="671" spans="5:6" x14ac:dyDescent="0.25">
      <c r="E671" s="1"/>
      <c r="F671" s="7"/>
    </row>
    <row r="672" spans="5:6" x14ac:dyDescent="0.25">
      <c r="E672" s="1"/>
      <c r="F672" s="7"/>
    </row>
    <row r="673" spans="5:6" x14ac:dyDescent="0.25">
      <c r="E673" s="1"/>
      <c r="F673" s="7"/>
    </row>
    <row r="674" spans="5:6" x14ac:dyDescent="0.25">
      <c r="E674" s="1"/>
      <c r="F674" s="7"/>
    </row>
    <row r="675" spans="5:6" x14ac:dyDescent="0.25">
      <c r="E675" s="1"/>
      <c r="F675" s="7"/>
    </row>
    <row r="676" spans="5:6" x14ac:dyDescent="0.25">
      <c r="E676" s="1"/>
      <c r="F676" s="7"/>
    </row>
    <row r="677" spans="5:6" x14ac:dyDescent="0.25">
      <c r="E677" s="1"/>
      <c r="F677" s="7"/>
    </row>
    <row r="678" spans="5:6" x14ac:dyDescent="0.25">
      <c r="E678" s="1"/>
      <c r="F678" s="7"/>
    </row>
    <row r="679" spans="5:6" x14ac:dyDescent="0.25">
      <c r="E679" s="1"/>
      <c r="F679" s="7"/>
    </row>
    <row r="680" spans="5:6" x14ac:dyDescent="0.25">
      <c r="E680" s="1"/>
      <c r="F680" s="7"/>
    </row>
    <row r="681" spans="5:6" x14ac:dyDescent="0.25">
      <c r="E681" s="1"/>
      <c r="F681" s="7"/>
    </row>
    <row r="682" spans="5:6" x14ac:dyDescent="0.25">
      <c r="E682" s="1"/>
      <c r="F682" s="7"/>
    </row>
    <row r="683" spans="5:6" x14ac:dyDescent="0.25">
      <c r="E683" s="1"/>
      <c r="F683" s="7"/>
    </row>
    <row r="684" spans="5:6" x14ac:dyDescent="0.25">
      <c r="E684" s="1"/>
      <c r="F684" s="7"/>
    </row>
    <row r="685" spans="5:6" x14ac:dyDescent="0.25">
      <c r="E685" s="1"/>
      <c r="F685" s="7"/>
    </row>
    <row r="686" spans="5:6" x14ac:dyDescent="0.25">
      <c r="E686" s="1"/>
      <c r="F686" s="7"/>
    </row>
    <row r="687" spans="5:6" x14ac:dyDescent="0.25">
      <c r="E687" s="1"/>
      <c r="F687" s="7"/>
    </row>
    <row r="688" spans="5:6" x14ac:dyDescent="0.25">
      <c r="E688" s="1"/>
      <c r="F688" s="7"/>
    </row>
    <row r="689" spans="5:6" x14ac:dyDescent="0.25">
      <c r="E689" s="1"/>
      <c r="F689" s="7"/>
    </row>
    <row r="690" spans="5:6" x14ac:dyDescent="0.25">
      <c r="E690" s="1"/>
      <c r="F690" s="7"/>
    </row>
    <row r="691" spans="5:6" x14ac:dyDescent="0.25">
      <c r="E691" s="1"/>
      <c r="F691" s="7"/>
    </row>
    <row r="692" spans="5:6" x14ac:dyDescent="0.25">
      <c r="E692" s="1"/>
      <c r="F692" s="7"/>
    </row>
    <row r="693" spans="5:6" x14ac:dyDescent="0.25">
      <c r="E693" s="1"/>
      <c r="F693" s="7"/>
    </row>
    <row r="694" spans="5:6" x14ac:dyDescent="0.25">
      <c r="E694" s="1"/>
      <c r="F694" s="7"/>
    </row>
    <row r="695" spans="5:6" x14ac:dyDescent="0.25">
      <c r="E695" s="1"/>
      <c r="F695" s="7"/>
    </row>
    <row r="696" spans="5:6" x14ac:dyDescent="0.25">
      <c r="E696" s="1"/>
      <c r="F696" s="7"/>
    </row>
    <row r="697" spans="5:6" x14ac:dyDescent="0.25">
      <c r="E697" s="1"/>
      <c r="F697" s="7"/>
    </row>
    <row r="698" spans="5:6" x14ac:dyDescent="0.25">
      <c r="E698" s="1"/>
      <c r="F698" s="7"/>
    </row>
    <row r="699" spans="5:6" x14ac:dyDescent="0.25">
      <c r="E699" s="1"/>
      <c r="F699" s="7"/>
    </row>
    <row r="700" spans="5:6" x14ac:dyDescent="0.25">
      <c r="E700" s="1"/>
      <c r="F700" s="7"/>
    </row>
    <row r="701" spans="5:6" x14ac:dyDescent="0.25">
      <c r="E701" s="1"/>
      <c r="F701" s="7"/>
    </row>
    <row r="702" spans="5:6" x14ac:dyDescent="0.25">
      <c r="E702" s="1"/>
      <c r="F702" s="7"/>
    </row>
    <row r="703" spans="5:6" x14ac:dyDescent="0.25">
      <c r="E703" s="1"/>
      <c r="F703" s="7"/>
    </row>
    <row r="704" spans="5:6" x14ac:dyDescent="0.25">
      <c r="E704" s="1"/>
      <c r="F704" s="7"/>
    </row>
    <row r="705" spans="5:6" x14ac:dyDescent="0.25">
      <c r="E705" s="1"/>
      <c r="F705" s="7"/>
    </row>
    <row r="706" spans="5:6" x14ac:dyDescent="0.25">
      <c r="E706" s="1"/>
      <c r="F706" s="7"/>
    </row>
    <row r="707" spans="5:6" x14ac:dyDescent="0.25">
      <c r="E707" s="1"/>
      <c r="F707" s="7"/>
    </row>
    <row r="708" spans="5:6" x14ac:dyDescent="0.25">
      <c r="E708" s="1"/>
      <c r="F708" s="7"/>
    </row>
    <row r="709" spans="5:6" x14ac:dyDescent="0.25">
      <c r="E709" s="1"/>
      <c r="F709" s="7"/>
    </row>
    <row r="710" spans="5:6" x14ac:dyDescent="0.25">
      <c r="E710" s="1"/>
      <c r="F710" s="7"/>
    </row>
    <row r="711" spans="5:6" x14ac:dyDescent="0.25">
      <c r="E711" s="1"/>
      <c r="F711" s="7"/>
    </row>
    <row r="712" spans="5:6" x14ac:dyDescent="0.25">
      <c r="E712" s="1"/>
      <c r="F712" s="7"/>
    </row>
    <row r="713" spans="5:6" x14ac:dyDescent="0.25">
      <c r="E713" s="1"/>
      <c r="F713" s="7"/>
    </row>
    <row r="714" spans="5:6" x14ac:dyDescent="0.25">
      <c r="E714" s="1"/>
      <c r="F714" s="7"/>
    </row>
  </sheetData>
  <sheetProtection algorithmName="SHA-512" hashValue="tT+pGbmabu6QG59lOscLZEZAMNzDTFGM0LbBsx1G/tQcpOtiv5TAlMVePZ2daGxZcJyUx/Nk6FqVcOT73l8Zng==" saltValue="XHHQcPMvqc56qZmg4b3p0g==" spinCount="100000" sheet="1" objects="1" scenarios="1" formatColumns="0" formatRows="0"/>
  <mergeCells count="100">
    <mergeCell ref="A3:A4"/>
    <mergeCell ref="B3:B4"/>
    <mergeCell ref="C3:C4"/>
    <mergeCell ref="D3:D4"/>
    <mergeCell ref="A5:A6"/>
    <mergeCell ref="E5:E6"/>
    <mergeCell ref="F5:F6"/>
    <mergeCell ref="A11:A12"/>
    <mergeCell ref="B11:B12"/>
    <mergeCell ref="C11:C12"/>
    <mergeCell ref="D11:D12"/>
    <mergeCell ref="C9:C10"/>
    <mergeCell ref="A9:A10"/>
    <mergeCell ref="E11:E12"/>
    <mergeCell ref="F11:F12"/>
    <mergeCell ref="A35:C36"/>
    <mergeCell ref="G35:H35"/>
    <mergeCell ref="G36:H36"/>
    <mergeCell ref="B17:B18"/>
    <mergeCell ref="C13:C14"/>
    <mergeCell ref="D13:D14"/>
    <mergeCell ref="C15:C16"/>
    <mergeCell ref="D15:D16"/>
    <mergeCell ref="A17:A18"/>
    <mergeCell ref="A23:A24"/>
    <mergeCell ref="B23:B24"/>
    <mergeCell ref="C19:C20"/>
    <mergeCell ref="D19:D20"/>
    <mergeCell ref="A21:A22"/>
    <mergeCell ref="B21:B22"/>
    <mergeCell ref="C17:C18"/>
    <mergeCell ref="A1:H1"/>
    <mergeCell ref="D9:D10"/>
    <mergeCell ref="A7:A8"/>
    <mergeCell ref="B7:B8"/>
    <mergeCell ref="C7:C8"/>
    <mergeCell ref="D7:D8"/>
    <mergeCell ref="E7:E8"/>
    <mergeCell ref="F7:F8"/>
    <mergeCell ref="E9:E10"/>
    <mergeCell ref="F9:F10"/>
    <mergeCell ref="B5:B6"/>
    <mergeCell ref="C5:C6"/>
    <mergeCell ref="D5:D6"/>
    <mergeCell ref="B9:B10"/>
    <mergeCell ref="E3:E4"/>
    <mergeCell ref="F3:F4"/>
    <mergeCell ref="D17:D18"/>
    <mergeCell ref="C21:C22"/>
    <mergeCell ref="D21:D22"/>
    <mergeCell ref="A13:A14"/>
    <mergeCell ref="B13:B14"/>
    <mergeCell ref="A15:A16"/>
    <mergeCell ref="A19:A20"/>
    <mergeCell ref="B19:B20"/>
    <mergeCell ref="B15:B16"/>
    <mergeCell ref="D29:D30"/>
    <mergeCell ref="D27:D28"/>
    <mergeCell ref="A25:A26"/>
    <mergeCell ref="B25:B26"/>
    <mergeCell ref="C25:C26"/>
    <mergeCell ref="D25:D26"/>
    <mergeCell ref="B27:B28"/>
    <mergeCell ref="A29:A30"/>
    <mergeCell ref="B29:B30"/>
    <mergeCell ref="C29:C30"/>
    <mergeCell ref="A27:A28"/>
    <mergeCell ref="C27:C28"/>
    <mergeCell ref="C23:C24"/>
    <mergeCell ref="D23:D24"/>
    <mergeCell ref="E27:E28"/>
    <mergeCell ref="F31:F32"/>
    <mergeCell ref="F15:F16"/>
    <mergeCell ref="E19:E20"/>
    <mergeCell ref="F19:F20"/>
    <mergeCell ref="E21:E22"/>
    <mergeCell ref="F21:F22"/>
    <mergeCell ref="E17:E18"/>
    <mergeCell ref="F17:F18"/>
    <mergeCell ref="E23:E24"/>
    <mergeCell ref="F23:F24"/>
    <mergeCell ref="E25:E26"/>
    <mergeCell ref="F25:F26"/>
    <mergeCell ref="F27:F28"/>
    <mergeCell ref="E13:E14"/>
    <mergeCell ref="F13:F14"/>
    <mergeCell ref="E15:E16"/>
    <mergeCell ref="A33:A34"/>
    <mergeCell ref="B33:B34"/>
    <mergeCell ref="C33:C34"/>
    <mergeCell ref="D33:D34"/>
    <mergeCell ref="A31:A32"/>
    <mergeCell ref="B31:B32"/>
    <mergeCell ref="C31:C32"/>
    <mergeCell ref="D31:D32"/>
    <mergeCell ref="E33:E34"/>
    <mergeCell ref="F33:F34"/>
    <mergeCell ref="E29:E30"/>
    <mergeCell ref="F29:F30"/>
    <mergeCell ref="E31:E32"/>
  </mergeCells>
  <printOptions horizontalCentered="1"/>
  <pageMargins left="0.59055118110236227" right="0.59055118110236227" top="0.74803149606299213" bottom="0.98425196850393704" header="0.31496062992125984" footer="0.31496062992125984"/>
  <pageSetup paperSize="9" scale="78" fitToHeight="0" orientation="portrait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8"/>
  <sheetViews>
    <sheetView zoomScaleNormal="100" workbookViewId="0">
      <selection activeCell="G5" sqref="G5"/>
    </sheetView>
  </sheetViews>
  <sheetFormatPr defaultColWidth="9.140625" defaultRowHeight="15.75" x14ac:dyDescent="0.25"/>
  <cols>
    <col min="1" max="1" width="16" style="1" customWidth="1"/>
    <col min="2" max="2" width="18.42578125" style="1" customWidth="1"/>
    <col min="3" max="3" width="15.85546875" style="1" customWidth="1"/>
    <col min="4" max="4" width="18.85546875" style="1" customWidth="1"/>
    <col min="5" max="5" width="16" style="7" hidden="1" customWidth="1"/>
    <col min="6" max="6" width="31.7109375" style="8" hidden="1" customWidth="1"/>
    <col min="7" max="7" width="19.5703125" style="1" customWidth="1"/>
    <col min="8" max="8" width="26.140625" style="1" customWidth="1"/>
    <col min="9" max="9" width="10.42578125" style="1" bestFit="1" customWidth="1"/>
    <col min="10" max="16384" width="9.140625" style="1"/>
  </cols>
  <sheetData>
    <row r="1" spans="1:9" ht="45" customHeight="1" x14ac:dyDescent="0.25">
      <c r="A1" s="34" t="s">
        <v>79</v>
      </c>
      <c r="B1" s="34"/>
      <c r="C1" s="34"/>
      <c r="D1" s="34"/>
      <c r="E1" s="34"/>
      <c r="F1" s="34"/>
      <c r="G1" s="34"/>
      <c r="H1" s="34"/>
    </row>
    <row r="2" spans="1:9" s="5" customFormat="1" ht="78" customHeight="1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71</v>
      </c>
      <c r="G2" s="3" t="s">
        <v>73</v>
      </c>
      <c r="H2" s="3" t="s">
        <v>74</v>
      </c>
    </row>
    <row r="3" spans="1:9" ht="47.1" customHeight="1" x14ac:dyDescent="0.25">
      <c r="A3" s="27">
        <v>1</v>
      </c>
      <c r="B3" s="28" t="s">
        <v>36</v>
      </c>
      <c r="C3" s="28">
        <v>1320</v>
      </c>
      <c r="D3" s="24">
        <f>C3*4</f>
        <v>5280</v>
      </c>
      <c r="E3" s="25">
        <v>35</v>
      </c>
      <c r="F3" s="26">
        <f>D3*E3</f>
        <v>184800</v>
      </c>
      <c r="G3" s="16"/>
      <c r="H3" s="12">
        <f>D3*G3</f>
        <v>0</v>
      </c>
      <c r="I3" s="10"/>
    </row>
    <row r="4" spans="1:9" ht="51" customHeight="1" x14ac:dyDescent="0.25">
      <c r="A4" s="27"/>
      <c r="B4" s="28"/>
      <c r="C4" s="28"/>
      <c r="D4" s="24"/>
      <c r="E4" s="25"/>
      <c r="F4" s="26"/>
      <c r="G4" s="17" t="s">
        <v>77</v>
      </c>
      <c r="H4" s="17" t="s">
        <v>78</v>
      </c>
    </row>
    <row r="5" spans="1:9" ht="53.25" customHeight="1" x14ac:dyDescent="0.25">
      <c r="A5" s="27">
        <v>2</v>
      </c>
      <c r="B5" s="28" t="s">
        <v>37</v>
      </c>
      <c r="C5" s="28">
        <v>1320</v>
      </c>
      <c r="D5" s="24">
        <f t="shared" ref="D5" si="0">C5*4</f>
        <v>5280</v>
      </c>
      <c r="E5" s="25">
        <v>38</v>
      </c>
      <c r="F5" s="26">
        <f t="shared" ref="F5" si="1">D5*E5</f>
        <v>200640</v>
      </c>
      <c r="G5" s="16"/>
      <c r="H5" s="12">
        <f>D5*G5</f>
        <v>0</v>
      </c>
      <c r="I5" s="10"/>
    </row>
    <row r="6" spans="1:9" ht="56.25" customHeight="1" x14ac:dyDescent="0.25">
      <c r="A6" s="27"/>
      <c r="B6" s="28"/>
      <c r="C6" s="28"/>
      <c r="D6" s="24"/>
      <c r="E6" s="25"/>
      <c r="F6" s="26"/>
      <c r="G6" s="17" t="s">
        <v>77</v>
      </c>
      <c r="H6" s="17" t="s">
        <v>78</v>
      </c>
    </row>
    <row r="7" spans="1:9" ht="54.75" customHeight="1" x14ac:dyDescent="0.25">
      <c r="A7" s="27">
        <v>3</v>
      </c>
      <c r="B7" s="28" t="s">
        <v>38</v>
      </c>
      <c r="C7" s="28">
        <v>1070</v>
      </c>
      <c r="D7" s="24">
        <f t="shared" ref="D7" si="2">C7*4</f>
        <v>4280</v>
      </c>
      <c r="E7" s="25">
        <v>40</v>
      </c>
      <c r="F7" s="26">
        <f t="shared" ref="F7" si="3">D7*E7</f>
        <v>171200</v>
      </c>
      <c r="G7" s="16"/>
      <c r="H7" s="12">
        <f>D7*G7</f>
        <v>0</v>
      </c>
      <c r="I7" s="10"/>
    </row>
    <row r="8" spans="1:9" ht="69" customHeight="1" x14ac:dyDescent="0.25">
      <c r="A8" s="27"/>
      <c r="B8" s="28"/>
      <c r="C8" s="28"/>
      <c r="D8" s="24"/>
      <c r="E8" s="25"/>
      <c r="F8" s="26"/>
      <c r="G8" s="17" t="s">
        <v>77</v>
      </c>
      <c r="H8" s="17" t="s">
        <v>78</v>
      </c>
    </row>
    <row r="9" spans="1:9" ht="47.1" customHeight="1" x14ac:dyDescent="0.25">
      <c r="A9" s="27">
        <v>4</v>
      </c>
      <c r="B9" s="28" t="s">
        <v>39</v>
      </c>
      <c r="C9" s="28">
        <v>5600</v>
      </c>
      <c r="D9" s="24">
        <f t="shared" ref="D9" si="4">C9*4</f>
        <v>22400</v>
      </c>
      <c r="E9" s="25">
        <v>32</v>
      </c>
      <c r="F9" s="26">
        <f t="shared" ref="F9" si="5">D9*E9</f>
        <v>716800</v>
      </c>
      <c r="G9" s="16"/>
      <c r="H9" s="12">
        <f>D9*G9</f>
        <v>0</v>
      </c>
      <c r="I9" s="10"/>
    </row>
    <row r="10" spans="1:9" ht="47.1" customHeight="1" x14ac:dyDescent="0.25">
      <c r="A10" s="27"/>
      <c r="B10" s="28"/>
      <c r="C10" s="28"/>
      <c r="D10" s="24"/>
      <c r="E10" s="25"/>
      <c r="F10" s="26"/>
      <c r="G10" s="17" t="s">
        <v>77</v>
      </c>
      <c r="H10" s="17" t="s">
        <v>78</v>
      </c>
    </row>
    <row r="11" spans="1:9" ht="47.1" customHeight="1" x14ac:dyDescent="0.25">
      <c r="A11" s="27">
        <v>5</v>
      </c>
      <c r="B11" s="28" t="s">
        <v>40</v>
      </c>
      <c r="C11" s="28">
        <v>5600</v>
      </c>
      <c r="D11" s="24">
        <f t="shared" ref="D11" si="6">C11*4</f>
        <v>22400</v>
      </c>
      <c r="E11" s="25">
        <v>35</v>
      </c>
      <c r="F11" s="26">
        <f t="shared" ref="F11" si="7">D11*E11</f>
        <v>784000</v>
      </c>
      <c r="G11" s="16"/>
      <c r="H11" s="12">
        <f>D11*G11</f>
        <v>0</v>
      </c>
      <c r="I11" s="10"/>
    </row>
    <row r="12" spans="1:9" ht="47.1" customHeight="1" x14ac:dyDescent="0.25">
      <c r="A12" s="27"/>
      <c r="B12" s="28"/>
      <c r="C12" s="28"/>
      <c r="D12" s="24"/>
      <c r="E12" s="25"/>
      <c r="F12" s="26"/>
      <c r="G12" s="17" t="s">
        <v>77</v>
      </c>
      <c r="H12" s="17" t="s">
        <v>78</v>
      </c>
    </row>
    <row r="13" spans="1:9" ht="47.1" customHeight="1" x14ac:dyDescent="0.25">
      <c r="A13" s="27">
        <v>6</v>
      </c>
      <c r="B13" s="31" t="s">
        <v>41</v>
      </c>
      <c r="C13" s="28">
        <v>50</v>
      </c>
      <c r="D13" s="24">
        <f t="shared" ref="D13" si="8">C13*4</f>
        <v>200</v>
      </c>
      <c r="E13" s="25">
        <v>301</v>
      </c>
      <c r="F13" s="26">
        <f t="shared" ref="F13" si="9">D13*E13</f>
        <v>60200</v>
      </c>
      <c r="G13" s="16"/>
      <c r="H13" s="12">
        <f>D13*G13</f>
        <v>0</v>
      </c>
      <c r="I13" s="10"/>
    </row>
    <row r="14" spans="1:9" ht="47.1" customHeight="1" x14ac:dyDescent="0.25">
      <c r="A14" s="27"/>
      <c r="B14" s="32"/>
      <c r="C14" s="28"/>
      <c r="D14" s="24"/>
      <c r="E14" s="25"/>
      <c r="F14" s="26"/>
      <c r="G14" s="17" t="s">
        <v>77</v>
      </c>
      <c r="H14" s="17" t="s">
        <v>78</v>
      </c>
    </row>
    <row r="15" spans="1:9" ht="47.1" customHeight="1" x14ac:dyDescent="0.25">
      <c r="A15" s="27">
        <v>7</v>
      </c>
      <c r="B15" s="28" t="s">
        <v>42</v>
      </c>
      <c r="C15" s="28">
        <v>500</v>
      </c>
      <c r="D15" s="24">
        <f t="shared" ref="D15" si="10">C15*4</f>
        <v>2000</v>
      </c>
      <c r="E15" s="25">
        <v>19.09</v>
      </c>
      <c r="F15" s="26">
        <f t="shared" ref="F15" si="11">D15*E15</f>
        <v>38180</v>
      </c>
      <c r="G15" s="16"/>
      <c r="H15" s="12">
        <f>D15*G15</f>
        <v>0</v>
      </c>
      <c r="I15" s="10"/>
    </row>
    <row r="16" spans="1:9" ht="47.1" customHeight="1" x14ac:dyDescent="0.25">
      <c r="A16" s="27"/>
      <c r="B16" s="28"/>
      <c r="C16" s="28"/>
      <c r="D16" s="24"/>
      <c r="E16" s="25"/>
      <c r="F16" s="26"/>
      <c r="G16" s="17" t="s">
        <v>77</v>
      </c>
      <c r="H16" s="17" t="s">
        <v>78</v>
      </c>
    </row>
    <row r="17" spans="1:9" ht="47.1" customHeight="1" x14ac:dyDescent="0.25">
      <c r="A17" s="27">
        <v>8</v>
      </c>
      <c r="B17" s="28" t="s">
        <v>43</v>
      </c>
      <c r="C17" s="28">
        <v>10</v>
      </c>
      <c r="D17" s="24">
        <f t="shared" ref="D17" si="12">C17*4</f>
        <v>40</v>
      </c>
      <c r="E17" s="25">
        <v>86</v>
      </c>
      <c r="F17" s="26">
        <f t="shared" ref="F17" si="13">D17*E17</f>
        <v>3440</v>
      </c>
      <c r="G17" s="16"/>
      <c r="H17" s="12">
        <f>D17*G17</f>
        <v>0</v>
      </c>
      <c r="I17" s="10"/>
    </row>
    <row r="18" spans="1:9" ht="47.1" customHeight="1" x14ac:dyDescent="0.25">
      <c r="A18" s="27"/>
      <c r="B18" s="28"/>
      <c r="C18" s="28"/>
      <c r="D18" s="24"/>
      <c r="E18" s="25"/>
      <c r="F18" s="26"/>
      <c r="G18" s="17" t="s">
        <v>77</v>
      </c>
      <c r="H18" s="17" t="s">
        <v>78</v>
      </c>
      <c r="I18" s="6"/>
    </row>
    <row r="19" spans="1:9" ht="42" customHeight="1" x14ac:dyDescent="0.25">
      <c r="A19" s="24" t="s">
        <v>87</v>
      </c>
      <c r="B19" s="24"/>
      <c r="C19" s="24"/>
      <c r="D19" s="21">
        <f>H17+H15+H13+H11+H9+H7+H5+H3</f>
        <v>0</v>
      </c>
      <c r="E19" s="15"/>
      <c r="F19" s="15" t="e">
        <f>SUM(#REF!)</f>
        <v>#REF!</v>
      </c>
      <c r="G19" s="33"/>
      <c r="H19" s="33"/>
    </row>
    <row r="20" spans="1:9" x14ac:dyDescent="0.25">
      <c r="A20" s="24"/>
      <c r="B20" s="24"/>
      <c r="C20" s="24"/>
      <c r="D20" s="14" t="s">
        <v>86</v>
      </c>
      <c r="E20" s="15"/>
      <c r="F20" s="15"/>
      <c r="G20" s="24" t="s">
        <v>85</v>
      </c>
      <c r="H20" s="24"/>
    </row>
    <row r="21" spans="1:9" x14ac:dyDescent="0.25">
      <c r="F21" s="7"/>
    </row>
    <row r="22" spans="1:9" x14ac:dyDescent="0.25">
      <c r="F22" s="7"/>
    </row>
    <row r="23" spans="1:9" x14ac:dyDescent="0.25">
      <c r="F23" s="7"/>
    </row>
    <row r="24" spans="1:9" x14ac:dyDescent="0.25">
      <c r="F24" s="7"/>
    </row>
    <row r="25" spans="1:9" x14ac:dyDescent="0.25">
      <c r="F25" s="7"/>
    </row>
    <row r="26" spans="1:9" x14ac:dyDescent="0.25">
      <c r="F26" s="7"/>
    </row>
    <row r="27" spans="1:9" x14ac:dyDescent="0.25">
      <c r="F27" s="7"/>
    </row>
    <row r="28" spans="1:9" x14ac:dyDescent="0.25">
      <c r="F28" s="7"/>
    </row>
    <row r="29" spans="1:9" x14ac:dyDescent="0.25">
      <c r="F29" s="7"/>
    </row>
    <row r="30" spans="1:9" x14ac:dyDescent="0.25">
      <c r="F30" s="7"/>
    </row>
    <row r="31" spans="1:9" x14ac:dyDescent="0.25">
      <c r="F31" s="7"/>
    </row>
    <row r="32" spans="1:9" x14ac:dyDescent="0.25">
      <c r="F32" s="7"/>
    </row>
    <row r="33" spans="6:6" x14ac:dyDescent="0.25">
      <c r="F33" s="7"/>
    </row>
    <row r="34" spans="6:6" x14ac:dyDescent="0.25">
      <c r="F34" s="7"/>
    </row>
    <row r="35" spans="6:6" x14ac:dyDescent="0.25">
      <c r="F35" s="7"/>
    </row>
    <row r="36" spans="6:6" x14ac:dyDescent="0.25">
      <c r="F36" s="7"/>
    </row>
    <row r="37" spans="6:6" x14ac:dyDescent="0.25">
      <c r="F37" s="7"/>
    </row>
    <row r="38" spans="6:6" x14ac:dyDescent="0.25">
      <c r="F38" s="7"/>
    </row>
    <row r="39" spans="6:6" x14ac:dyDescent="0.25">
      <c r="F39" s="7"/>
    </row>
    <row r="40" spans="6:6" x14ac:dyDescent="0.25">
      <c r="F40" s="7"/>
    </row>
    <row r="41" spans="6:6" x14ac:dyDescent="0.25">
      <c r="F41" s="7"/>
    </row>
    <row r="42" spans="6:6" x14ac:dyDescent="0.25">
      <c r="F42" s="7"/>
    </row>
    <row r="43" spans="6:6" x14ac:dyDescent="0.25">
      <c r="F43" s="7"/>
    </row>
    <row r="44" spans="6:6" x14ac:dyDescent="0.25">
      <c r="F44" s="7"/>
    </row>
    <row r="45" spans="6:6" x14ac:dyDescent="0.25">
      <c r="F45" s="7"/>
    </row>
    <row r="46" spans="6:6" x14ac:dyDescent="0.25">
      <c r="F46" s="7"/>
    </row>
    <row r="47" spans="6:6" x14ac:dyDescent="0.25">
      <c r="F47" s="7"/>
    </row>
    <row r="48" spans="6:6" x14ac:dyDescent="0.25">
      <c r="F48" s="7"/>
    </row>
    <row r="49" spans="6:6" x14ac:dyDescent="0.25">
      <c r="F49" s="7"/>
    </row>
    <row r="50" spans="6:6" x14ac:dyDescent="0.25">
      <c r="F50" s="7"/>
    </row>
    <row r="51" spans="6:6" x14ac:dyDescent="0.25">
      <c r="F51" s="7"/>
    </row>
    <row r="52" spans="6:6" x14ac:dyDescent="0.25">
      <c r="F52" s="7"/>
    </row>
    <row r="53" spans="6:6" x14ac:dyDescent="0.25">
      <c r="F53" s="7"/>
    </row>
    <row r="54" spans="6:6" x14ac:dyDescent="0.25">
      <c r="F54" s="7"/>
    </row>
    <row r="55" spans="6:6" x14ac:dyDescent="0.25">
      <c r="F55" s="7"/>
    </row>
    <row r="56" spans="6:6" x14ac:dyDescent="0.25">
      <c r="F56" s="7"/>
    </row>
    <row r="57" spans="6:6" x14ac:dyDescent="0.25">
      <c r="F57" s="7"/>
    </row>
    <row r="58" spans="6:6" x14ac:dyDescent="0.25">
      <c r="F58" s="7"/>
    </row>
    <row r="59" spans="6:6" x14ac:dyDescent="0.25">
      <c r="F59" s="7"/>
    </row>
    <row r="60" spans="6:6" x14ac:dyDescent="0.25">
      <c r="F60" s="7"/>
    </row>
    <row r="61" spans="6:6" x14ac:dyDescent="0.25">
      <c r="F61" s="7"/>
    </row>
    <row r="62" spans="6:6" x14ac:dyDescent="0.25">
      <c r="F62" s="7"/>
    </row>
    <row r="63" spans="6:6" x14ac:dyDescent="0.25">
      <c r="F63" s="7"/>
    </row>
    <row r="64" spans="6:6" x14ac:dyDescent="0.25">
      <c r="F64" s="7"/>
    </row>
    <row r="65" spans="6:6" x14ac:dyDescent="0.25">
      <c r="F65" s="7"/>
    </row>
    <row r="66" spans="6:6" x14ac:dyDescent="0.25">
      <c r="F66" s="7"/>
    </row>
    <row r="67" spans="6:6" x14ac:dyDescent="0.25">
      <c r="F67" s="7"/>
    </row>
    <row r="68" spans="6:6" x14ac:dyDescent="0.25">
      <c r="F68" s="7"/>
    </row>
    <row r="69" spans="6:6" x14ac:dyDescent="0.25">
      <c r="F69" s="7"/>
    </row>
    <row r="70" spans="6:6" x14ac:dyDescent="0.25">
      <c r="F70" s="7"/>
    </row>
    <row r="71" spans="6:6" x14ac:dyDescent="0.25">
      <c r="F71" s="7"/>
    </row>
    <row r="72" spans="6:6" x14ac:dyDescent="0.25">
      <c r="F72" s="7"/>
    </row>
    <row r="73" spans="6:6" x14ac:dyDescent="0.25">
      <c r="F73" s="7"/>
    </row>
    <row r="74" spans="6:6" x14ac:dyDescent="0.25">
      <c r="F74" s="7"/>
    </row>
    <row r="75" spans="6:6" x14ac:dyDescent="0.25">
      <c r="F75" s="7"/>
    </row>
    <row r="76" spans="6:6" x14ac:dyDescent="0.25">
      <c r="F76" s="7"/>
    </row>
    <row r="77" spans="6:6" x14ac:dyDescent="0.25">
      <c r="F77" s="7"/>
    </row>
    <row r="78" spans="6:6" x14ac:dyDescent="0.25">
      <c r="F78" s="7"/>
    </row>
    <row r="79" spans="6:6" x14ac:dyDescent="0.25">
      <c r="F79" s="7"/>
    </row>
    <row r="80" spans="6:6" x14ac:dyDescent="0.25">
      <c r="F80" s="7"/>
    </row>
    <row r="81" spans="6:6" x14ac:dyDescent="0.25">
      <c r="F81" s="7"/>
    </row>
    <row r="82" spans="6:6" x14ac:dyDescent="0.25">
      <c r="F82" s="7"/>
    </row>
    <row r="83" spans="6:6" x14ac:dyDescent="0.25">
      <c r="F83" s="7"/>
    </row>
    <row r="84" spans="6:6" x14ac:dyDescent="0.25">
      <c r="F84" s="7"/>
    </row>
    <row r="85" spans="6:6" x14ac:dyDescent="0.25">
      <c r="F85" s="7"/>
    </row>
    <row r="86" spans="6:6" x14ac:dyDescent="0.25">
      <c r="F86" s="7"/>
    </row>
    <row r="87" spans="6:6" x14ac:dyDescent="0.25">
      <c r="F87" s="7"/>
    </row>
    <row r="88" spans="6:6" x14ac:dyDescent="0.25">
      <c r="F88" s="7"/>
    </row>
    <row r="89" spans="6:6" x14ac:dyDescent="0.25">
      <c r="F89" s="7"/>
    </row>
    <row r="90" spans="6:6" x14ac:dyDescent="0.25">
      <c r="F90" s="7"/>
    </row>
    <row r="91" spans="6:6" x14ac:dyDescent="0.25">
      <c r="F91" s="7"/>
    </row>
    <row r="92" spans="6:6" x14ac:dyDescent="0.25">
      <c r="F92" s="7"/>
    </row>
    <row r="93" spans="6:6" x14ac:dyDescent="0.25">
      <c r="F93" s="7"/>
    </row>
    <row r="94" spans="6:6" x14ac:dyDescent="0.25">
      <c r="F94" s="7"/>
    </row>
    <row r="95" spans="6:6" x14ac:dyDescent="0.25">
      <c r="F95" s="7"/>
    </row>
    <row r="96" spans="6:6" x14ac:dyDescent="0.25">
      <c r="F96" s="7"/>
    </row>
    <row r="97" spans="6:6" x14ac:dyDescent="0.25">
      <c r="F97" s="7"/>
    </row>
    <row r="98" spans="6:6" x14ac:dyDescent="0.25">
      <c r="F98" s="7"/>
    </row>
    <row r="99" spans="6:6" x14ac:dyDescent="0.25">
      <c r="F99" s="7"/>
    </row>
    <row r="100" spans="6:6" x14ac:dyDescent="0.25">
      <c r="F100" s="7"/>
    </row>
    <row r="101" spans="6:6" x14ac:dyDescent="0.25">
      <c r="F101" s="7"/>
    </row>
    <row r="102" spans="6:6" x14ac:dyDescent="0.25">
      <c r="F102" s="7"/>
    </row>
    <row r="103" spans="6:6" x14ac:dyDescent="0.25">
      <c r="F103" s="7"/>
    </row>
    <row r="104" spans="6:6" x14ac:dyDescent="0.25">
      <c r="F104" s="7"/>
    </row>
    <row r="105" spans="6:6" x14ac:dyDescent="0.25">
      <c r="F105" s="7"/>
    </row>
    <row r="106" spans="6:6" x14ac:dyDescent="0.25">
      <c r="F106" s="7"/>
    </row>
    <row r="107" spans="6:6" x14ac:dyDescent="0.25">
      <c r="F107" s="7"/>
    </row>
    <row r="108" spans="6:6" x14ac:dyDescent="0.25">
      <c r="F108" s="7"/>
    </row>
    <row r="109" spans="6:6" x14ac:dyDescent="0.25">
      <c r="F109" s="7"/>
    </row>
    <row r="110" spans="6:6" x14ac:dyDescent="0.25">
      <c r="F110" s="7"/>
    </row>
    <row r="111" spans="6:6" x14ac:dyDescent="0.25">
      <c r="F111" s="7"/>
    </row>
    <row r="112" spans="6:6" x14ac:dyDescent="0.25">
      <c r="F112" s="7"/>
    </row>
    <row r="113" spans="6:6" x14ac:dyDescent="0.25">
      <c r="F113" s="7"/>
    </row>
    <row r="114" spans="6:6" x14ac:dyDescent="0.25">
      <c r="F114" s="7"/>
    </row>
    <row r="115" spans="6:6" x14ac:dyDescent="0.25">
      <c r="F115" s="7"/>
    </row>
    <row r="116" spans="6:6" x14ac:dyDescent="0.25">
      <c r="F116" s="7"/>
    </row>
    <row r="117" spans="6:6" x14ac:dyDescent="0.25">
      <c r="F117" s="7"/>
    </row>
    <row r="118" spans="6:6" x14ac:dyDescent="0.25">
      <c r="F118" s="7"/>
    </row>
    <row r="119" spans="6:6" x14ac:dyDescent="0.25">
      <c r="F119" s="7"/>
    </row>
    <row r="120" spans="6:6" x14ac:dyDescent="0.25">
      <c r="F120" s="7"/>
    </row>
    <row r="121" spans="6:6" x14ac:dyDescent="0.25">
      <c r="F121" s="7"/>
    </row>
    <row r="122" spans="6:6" x14ac:dyDescent="0.25">
      <c r="F122" s="7"/>
    </row>
    <row r="123" spans="6:6" x14ac:dyDescent="0.25">
      <c r="F123" s="7"/>
    </row>
    <row r="124" spans="6:6" x14ac:dyDescent="0.25">
      <c r="F124" s="7"/>
    </row>
    <row r="125" spans="6:6" x14ac:dyDescent="0.25">
      <c r="F125" s="7"/>
    </row>
    <row r="126" spans="6:6" x14ac:dyDescent="0.25">
      <c r="F126" s="7"/>
    </row>
    <row r="127" spans="6:6" x14ac:dyDescent="0.25">
      <c r="F127" s="7"/>
    </row>
    <row r="128" spans="6:6" x14ac:dyDescent="0.25">
      <c r="F128" s="7"/>
    </row>
    <row r="129" spans="6:6" x14ac:dyDescent="0.25">
      <c r="F129" s="7"/>
    </row>
    <row r="130" spans="6:6" x14ac:dyDescent="0.25">
      <c r="F130" s="7"/>
    </row>
    <row r="131" spans="6:6" x14ac:dyDescent="0.25">
      <c r="F131" s="7"/>
    </row>
    <row r="132" spans="6:6" x14ac:dyDescent="0.25">
      <c r="F132" s="7"/>
    </row>
    <row r="133" spans="6:6" x14ac:dyDescent="0.25">
      <c r="F133" s="7"/>
    </row>
    <row r="134" spans="6:6" x14ac:dyDescent="0.25">
      <c r="F134" s="7"/>
    </row>
    <row r="135" spans="6:6" x14ac:dyDescent="0.25">
      <c r="F135" s="7"/>
    </row>
    <row r="136" spans="6:6" x14ac:dyDescent="0.25">
      <c r="F136" s="7"/>
    </row>
    <row r="137" spans="6:6" x14ac:dyDescent="0.25">
      <c r="F137" s="7"/>
    </row>
    <row r="138" spans="6:6" x14ac:dyDescent="0.25">
      <c r="F138" s="7"/>
    </row>
    <row r="139" spans="6:6" x14ac:dyDescent="0.25">
      <c r="F139" s="7"/>
    </row>
    <row r="140" spans="6:6" x14ac:dyDescent="0.25">
      <c r="F140" s="7"/>
    </row>
    <row r="141" spans="6:6" x14ac:dyDescent="0.25">
      <c r="F141" s="7"/>
    </row>
    <row r="142" spans="6:6" x14ac:dyDescent="0.25">
      <c r="F142" s="7"/>
    </row>
    <row r="143" spans="6:6" x14ac:dyDescent="0.25">
      <c r="F143" s="7"/>
    </row>
    <row r="144" spans="6:6" x14ac:dyDescent="0.25">
      <c r="F144" s="7"/>
    </row>
    <row r="145" spans="6:6" x14ac:dyDescent="0.25">
      <c r="F145" s="7"/>
    </row>
    <row r="146" spans="6:6" x14ac:dyDescent="0.25">
      <c r="F146" s="7"/>
    </row>
    <row r="147" spans="6:6" x14ac:dyDescent="0.25">
      <c r="F147" s="7"/>
    </row>
    <row r="148" spans="6:6" x14ac:dyDescent="0.25">
      <c r="F148" s="7"/>
    </row>
    <row r="149" spans="6:6" x14ac:dyDescent="0.25">
      <c r="F149" s="7"/>
    </row>
    <row r="150" spans="6:6" x14ac:dyDescent="0.25">
      <c r="F150" s="7"/>
    </row>
    <row r="151" spans="6:6" x14ac:dyDescent="0.25">
      <c r="F151" s="7"/>
    </row>
    <row r="152" spans="6:6" x14ac:dyDescent="0.25">
      <c r="F152" s="7"/>
    </row>
    <row r="153" spans="6:6" x14ac:dyDescent="0.25">
      <c r="F153" s="7"/>
    </row>
    <row r="154" spans="6:6" x14ac:dyDescent="0.25">
      <c r="F154" s="7"/>
    </row>
    <row r="155" spans="6:6" x14ac:dyDescent="0.25">
      <c r="F155" s="7"/>
    </row>
    <row r="156" spans="6:6" x14ac:dyDescent="0.25">
      <c r="F156" s="7"/>
    </row>
    <row r="157" spans="6:6" x14ac:dyDescent="0.25">
      <c r="F157" s="7"/>
    </row>
    <row r="158" spans="6:6" x14ac:dyDescent="0.25">
      <c r="F158" s="7"/>
    </row>
    <row r="159" spans="6:6" x14ac:dyDescent="0.25">
      <c r="F159" s="7"/>
    </row>
    <row r="160" spans="6:6" x14ac:dyDescent="0.25">
      <c r="F160" s="7"/>
    </row>
    <row r="161" spans="6:6" x14ac:dyDescent="0.25">
      <c r="F161" s="7"/>
    </row>
    <row r="162" spans="6:6" x14ac:dyDescent="0.25">
      <c r="F162" s="7"/>
    </row>
    <row r="163" spans="6:6" x14ac:dyDescent="0.25">
      <c r="F163" s="7"/>
    </row>
    <row r="164" spans="6:6" x14ac:dyDescent="0.25">
      <c r="F164" s="7"/>
    </row>
    <row r="165" spans="6:6" x14ac:dyDescent="0.25">
      <c r="F165" s="7"/>
    </row>
    <row r="166" spans="6:6" x14ac:dyDescent="0.25">
      <c r="F166" s="7"/>
    </row>
    <row r="167" spans="6:6" x14ac:dyDescent="0.25">
      <c r="F167" s="7"/>
    </row>
    <row r="168" spans="6:6" x14ac:dyDescent="0.25">
      <c r="F168" s="7"/>
    </row>
    <row r="169" spans="6:6" x14ac:dyDescent="0.25">
      <c r="F169" s="7"/>
    </row>
    <row r="170" spans="6:6" x14ac:dyDescent="0.25">
      <c r="F170" s="7"/>
    </row>
    <row r="171" spans="6:6" x14ac:dyDescent="0.25">
      <c r="F171" s="7"/>
    </row>
    <row r="172" spans="6:6" x14ac:dyDescent="0.25">
      <c r="F172" s="7"/>
    </row>
    <row r="173" spans="6:6" x14ac:dyDescent="0.25">
      <c r="F173" s="7"/>
    </row>
    <row r="174" spans="6:6" x14ac:dyDescent="0.25">
      <c r="F174" s="7"/>
    </row>
    <row r="175" spans="6:6" x14ac:dyDescent="0.25">
      <c r="F175" s="7"/>
    </row>
    <row r="176" spans="6:6" x14ac:dyDescent="0.25">
      <c r="F176" s="7"/>
    </row>
    <row r="177" spans="6:6" x14ac:dyDescent="0.25">
      <c r="F177" s="7"/>
    </row>
    <row r="178" spans="6:6" x14ac:dyDescent="0.25">
      <c r="F178" s="7"/>
    </row>
    <row r="179" spans="6:6" x14ac:dyDescent="0.25">
      <c r="F179" s="7"/>
    </row>
    <row r="180" spans="6:6" x14ac:dyDescent="0.25">
      <c r="F180" s="7"/>
    </row>
    <row r="181" spans="6:6" x14ac:dyDescent="0.25">
      <c r="F181" s="7"/>
    </row>
    <row r="182" spans="6:6" x14ac:dyDescent="0.25">
      <c r="F182" s="7"/>
    </row>
    <row r="183" spans="6:6" x14ac:dyDescent="0.25">
      <c r="F183" s="7"/>
    </row>
    <row r="184" spans="6:6" x14ac:dyDescent="0.25">
      <c r="F184" s="7"/>
    </row>
    <row r="185" spans="6:6" x14ac:dyDescent="0.25">
      <c r="F185" s="7"/>
    </row>
    <row r="186" spans="6:6" x14ac:dyDescent="0.25">
      <c r="F186" s="7"/>
    </row>
    <row r="187" spans="6:6" x14ac:dyDescent="0.25">
      <c r="F187" s="7"/>
    </row>
    <row r="188" spans="6:6" x14ac:dyDescent="0.25">
      <c r="F188" s="7"/>
    </row>
    <row r="189" spans="6:6" x14ac:dyDescent="0.25">
      <c r="F189" s="7"/>
    </row>
    <row r="190" spans="6:6" x14ac:dyDescent="0.25">
      <c r="F190" s="7"/>
    </row>
    <row r="191" spans="6:6" x14ac:dyDescent="0.25">
      <c r="F191" s="7"/>
    </row>
    <row r="192" spans="6:6" x14ac:dyDescent="0.25">
      <c r="F192" s="7"/>
    </row>
    <row r="193" spans="6:6" x14ac:dyDescent="0.25">
      <c r="F193" s="7"/>
    </row>
    <row r="194" spans="6:6" x14ac:dyDescent="0.25">
      <c r="F194" s="7"/>
    </row>
    <row r="195" spans="6:6" x14ac:dyDescent="0.25">
      <c r="F195" s="7"/>
    </row>
    <row r="196" spans="6:6" x14ac:dyDescent="0.25">
      <c r="F196" s="7"/>
    </row>
    <row r="197" spans="6:6" x14ac:dyDescent="0.25">
      <c r="F197" s="7"/>
    </row>
    <row r="198" spans="6:6" x14ac:dyDescent="0.25">
      <c r="F198" s="7"/>
    </row>
    <row r="199" spans="6:6" x14ac:dyDescent="0.25">
      <c r="F199" s="7"/>
    </row>
    <row r="200" spans="6:6" x14ac:dyDescent="0.25">
      <c r="F200" s="7"/>
    </row>
    <row r="201" spans="6:6" x14ac:dyDescent="0.25">
      <c r="F201" s="7"/>
    </row>
    <row r="202" spans="6:6" x14ac:dyDescent="0.25">
      <c r="F202" s="7"/>
    </row>
    <row r="203" spans="6:6" x14ac:dyDescent="0.25">
      <c r="F203" s="7"/>
    </row>
    <row r="204" spans="6:6" x14ac:dyDescent="0.25">
      <c r="F204" s="7"/>
    </row>
    <row r="205" spans="6:6" x14ac:dyDescent="0.25">
      <c r="F205" s="7"/>
    </row>
    <row r="206" spans="6:6" x14ac:dyDescent="0.25">
      <c r="F206" s="7"/>
    </row>
    <row r="207" spans="6:6" x14ac:dyDescent="0.25">
      <c r="F207" s="7"/>
    </row>
    <row r="208" spans="6:6" x14ac:dyDescent="0.25">
      <c r="F208" s="7"/>
    </row>
    <row r="209" spans="6:6" x14ac:dyDescent="0.25">
      <c r="F209" s="7"/>
    </row>
    <row r="210" spans="6:6" x14ac:dyDescent="0.25">
      <c r="F210" s="7"/>
    </row>
    <row r="211" spans="6:6" x14ac:dyDescent="0.25">
      <c r="F211" s="7"/>
    </row>
    <row r="212" spans="6:6" x14ac:dyDescent="0.25">
      <c r="F212" s="7"/>
    </row>
    <row r="213" spans="6:6" x14ac:dyDescent="0.25">
      <c r="F213" s="7"/>
    </row>
    <row r="214" spans="6:6" x14ac:dyDescent="0.25">
      <c r="F214" s="7"/>
    </row>
    <row r="215" spans="6:6" x14ac:dyDescent="0.25">
      <c r="F215" s="7"/>
    </row>
    <row r="216" spans="6:6" x14ac:dyDescent="0.25">
      <c r="F216" s="7"/>
    </row>
    <row r="217" spans="6:6" x14ac:dyDescent="0.25">
      <c r="F217" s="7"/>
    </row>
    <row r="218" spans="6:6" x14ac:dyDescent="0.25">
      <c r="F218" s="7"/>
    </row>
    <row r="219" spans="6:6" x14ac:dyDescent="0.25">
      <c r="F219" s="7"/>
    </row>
    <row r="220" spans="6:6" x14ac:dyDescent="0.25">
      <c r="F220" s="7"/>
    </row>
    <row r="221" spans="6:6" x14ac:dyDescent="0.25">
      <c r="F221" s="7"/>
    </row>
    <row r="222" spans="6:6" x14ac:dyDescent="0.25">
      <c r="F222" s="7"/>
    </row>
    <row r="223" spans="6:6" x14ac:dyDescent="0.25">
      <c r="F223" s="7"/>
    </row>
    <row r="224" spans="6:6" x14ac:dyDescent="0.25">
      <c r="F224" s="7"/>
    </row>
    <row r="225" spans="6:6" x14ac:dyDescent="0.25">
      <c r="F225" s="7"/>
    </row>
    <row r="226" spans="6:6" x14ac:dyDescent="0.25">
      <c r="F226" s="7"/>
    </row>
    <row r="227" spans="6:6" x14ac:dyDescent="0.25">
      <c r="F227" s="7"/>
    </row>
    <row r="228" spans="6:6" x14ac:dyDescent="0.25">
      <c r="F228" s="7"/>
    </row>
    <row r="229" spans="6:6" x14ac:dyDescent="0.25">
      <c r="F229" s="7"/>
    </row>
    <row r="230" spans="6:6" x14ac:dyDescent="0.25">
      <c r="F230" s="7"/>
    </row>
    <row r="231" spans="6:6" x14ac:dyDescent="0.25">
      <c r="F231" s="7"/>
    </row>
    <row r="232" spans="6:6" x14ac:dyDescent="0.25">
      <c r="F232" s="7"/>
    </row>
    <row r="233" spans="6:6" x14ac:dyDescent="0.25">
      <c r="F233" s="7"/>
    </row>
    <row r="234" spans="6:6" x14ac:dyDescent="0.25">
      <c r="F234" s="7"/>
    </row>
    <row r="235" spans="6:6" x14ac:dyDescent="0.25">
      <c r="F235" s="7"/>
    </row>
    <row r="236" spans="6:6" x14ac:dyDescent="0.25">
      <c r="F236" s="7"/>
    </row>
    <row r="237" spans="6:6" x14ac:dyDescent="0.25">
      <c r="F237" s="7"/>
    </row>
    <row r="238" spans="6:6" x14ac:dyDescent="0.25">
      <c r="F238" s="7"/>
    </row>
    <row r="239" spans="6:6" x14ac:dyDescent="0.25">
      <c r="F239" s="7"/>
    </row>
    <row r="240" spans="6:6" x14ac:dyDescent="0.25">
      <c r="F240" s="7"/>
    </row>
    <row r="241" spans="6:6" x14ac:dyDescent="0.25">
      <c r="F241" s="7"/>
    </row>
    <row r="242" spans="6:6" x14ac:dyDescent="0.25">
      <c r="F242" s="7"/>
    </row>
    <row r="243" spans="6:6" x14ac:dyDescent="0.25">
      <c r="F243" s="7"/>
    </row>
    <row r="244" spans="6:6" x14ac:dyDescent="0.25">
      <c r="F244" s="7"/>
    </row>
    <row r="245" spans="6:6" x14ac:dyDescent="0.25">
      <c r="F245" s="7"/>
    </row>
    <row r="246" spans="6:6" x14ac:dyDescent="0.25">
      <c r="F246" s="7"/>
    </row>
    <row r="247" spans="6:6" x14ac:dyDescent="0.25">
      <c r="F247" s="7"/>
    </row>
    <row r="248" spans="6:6" x14ac:dyDescent="0.25">
      <c r="F248" s="7"/>
    </row>
    <row r="249" spans="6:6" x14ac:dyDescent="0.25">
      <c r="F249" s="7"/>
    </row>
    <row r="250" spans="6:6" x14ac:dyDescent="0.25">
      <c r="F250" s="7"/>
    </row>
    <row r="251" spans="6:6" x14ac:dyDescent="0.25">
      <c r="F251" s="7"/>
    </row>
    <row r="252" spans="6:6" x14ac:dyDescent="0.25">
      <c r="F252" s="7"/>
    </row>
    <row r="253" spans="6:6" x14ac:dyDescent="0.25">
      <c r="F253" s="7"/>
    </row>
    <row r="254" spans="6:6" x14ac:dyDescent="0.25">
      <c r="F254" s="7"/>
    </row>
    <row r="255" spans="6:6" x14ac:dyDescent="0.25">
      <c r="F255" s="7"/>
    </row>
    <row r="256" spans="6:6" x14ac:dyDescent="0.25">
      <c r="F256" s="7"/>
    </row>
    <row r="257" spans="6:6" x14ac:dyDescent="0.25">
      <c r="F257" s="7"/>
    </row>
    <row r="258" spans="6:6" x14ac:dyDescent="0.25">
      <c r="F258" s="7"/>
    </row>
    <row r="259" spans="6:6" x14ac:dyDescent="0.25">
      <c r="F259" s="7"/>
    </row>
    <row r="260" spans="6:6" x14ac:dyDescent="0.25">
      <c r="F260" s="7"/>
    </row>
    <row r="261" spans="6:6" x14ac:dyDescent="0.25">
      <c r="F261" s="7"/>
    </row>
    <row r="262" spans="6:6" x14ac:dyDescent="0.25">
      <c r="F262" s="7"/>
    </row>
    <row r="263" spans="6:6" x14ac:dyDescent="0.25">
      <c r="F263" s="7"/>
    </row>
    <row r="264" spans="6:6" x14ac:dyDescent="0.25">
      <c r="F264" s="7"/>
    </row>
    <row r="265" spans="6:6" x14ac:dyDescent="0.25">
      <c r="F265" s="7"/>
    </row>
    <row r="266" spans="6:6" x14ac:dyDescent="0.25">
      <c r="F266" s="7"/>
    </row>
    <row r="267" spans="6:6" x14ac:dyDescent="0.25">
      <c r="F267" s="7"/>
    </row>
    <row r="268" spans="6:6" x14ac:dyDescent="0.25">
      <c r="F268" s="7"/>
    </row>
    <row r="269" spans="6:6" x14ac:dyDescent="0.25">
      <c r="F269" s="7"/>
    </row>
    <row r="270" spans="6:6" x14ac:dyDescent="0.25">
      <c r="F270" s="7"/>
    </row>
    <row r="271" spans="6:6" x14ac:dyDescent="0.25">
      <c r="F271" s="7"/>
    </row>
    <row r="272" spans="6:6" x14ac:dyDescent="0.25">
      <c r="F272" s="7"/>
    </row>
    <row r="273" spans="6:6" x14ac:dyDescent="0.25">
      <c r="F273" s="7"/>
    </row>
    <row r="274" spans="6:6" x14ac:dyDescent="0.25">
      <c r="F274" s="7"/>
    </row>
    <row r="275" spans="6:6" x14ac:dyDescent="0.25">
      <c r="F275" s="7"/>
    </row>
    <row r="276" spans="6:6" x14ac:dyDescent="0.25">
      <c r="F276" s="7"/>
    </row>
    <row r="277" spans="6:6" x14ac:dyDescent="0.25">
      <c r="F277" s="7"/>
    </row>
    <row r="278" spans="6:6" x14ac:dyDescent="0.25">
      <c r="F278" s="7"/>
    </row>
    <row r="279" spans="6:6" x14ac:dyDescent="0.25">
      <c r="F279" s="7"/>
    </row>
    <row r="280" spans="6:6" x14ac:dyDescent="0.25">
      <c r="F280" s="7"/>
    </row>
    <row r="281" spans="6:6" x14ac:dyDescent="0.25">
      <c r="F281" s="7"/>
    </row>
    <row r="282" spans="6:6" x14ac:dyDescent="0.25">
      <c r="F282" s="7"/>
    </row>
    <row r="283" spans="6:6" x14ac:dyDescent="0.25">
      <c r="F283" s="7"/>
    </row>
    <row r="284" spans="6:6" x14ac:dyDescent="0.25">
      <c r="F284" s="7"/>
    </row>
    <row r="285" spans="6:6" x14ac:dyDescent="0.25">
      <c r="F285" s="7"/>
    </row>
    <row r="286" spans="6:6" x14ac:dyDescent="0.25">
      <c r="F286" s="7"/>
    </row>
    <row r="287" spans="6:6" x14ac:dyDescent="0.25">
      <c r="F287" s="7"/>
    </row>
    <row r="288" spans="6:6" x14ac:dyDescent="0.25">
      <c r="F288" s="7"/>
    </row>
    <row r="289" spans="6:6" x14ac:dyDescent="0.25">
      <c r="F289" s="7"/>
    </row>
    <row r="290" spans="6:6" x14ac:dyDescent="0.25">
      <c r="F290" s="7"/>
    </row>
    <row r="291" spans="6:6" x14ac:dyDescent="0.25">
      <c r="F291" s="7"/>
    </row>
    <row r="292" spans="6:6" x14ac:dyDescent="0.25">
      <c r="F292" s="7"/>
    </row>
    <row r="293" spans="6:6" x14ac:dyDescent="0.25">
      <c r="F293" s="7"/>
    </row>
    <row r="294" spans="6:6" x14ac:dyDescent="0.25">
      <c r="F294" s="7"/>
    </row>
    <row r="295" spans="6:6" x14ac:dyDescent="0.25">
      <c r="F295" s="7"/>
    </row>
    <row r="296" spans="6:6" x14ac:dyDescent="0.25">
      <c r="F296" s="7"/>
    </row>
    <row r="297" spans="6:6" x14ac:dyDescent="0.25">
      <c r="F297" s="7"/>
    </row>
    <row r="298" spans="6:6" x14ac:dyDescent="0.25">
      <c r="F298" s="7"/>
    </row>
    <row r="299" spans="6:6" x14ac:dyDescent="0.25">
      <c r="F299" s="7"/>
    </row>
    <row r="300" spans="6:6" x14ac:dyDescent="0.25">
      <c r="F300" s="7"/>
    </row>
    <row r="301" spans="6:6" x14ac:dyDescent="0.25">
      <c r="F301" s="7"/>
    </row>
    <row r="302" spans="6:6" x14ac:dyDescent="0.25">
      <c r="F302" s="7"/>
    </row>
    <row r="303" spans="6:6" x14ac:dyDescent="0.25">
      <c r="F303" s="7"/>
    </row>
    <row r="304" spans="6:6" x14ac:dyDescent="0.25">
      <c r="F304" s="7"/>
    </row>
    <row r="305" spans="6:6" x14ac:dyDescent="0.25">
      <c r="F305" s="7"/>
    </row>
    <row r="306" spans="6:6" x14ac:dyDescent="0.25">
      <c r="F306" s="7"/>
    </row>
    <row r="307" spans="6:6" x14ac:dyDescent="0.25">
      <c r="F307" s="7"/>
    </row>
    <row r="308" spans="6:6" x14ac:dyDescent="0.25">
      <c r="F308" s="7"/>
    </row>
    <row r="309" spans="6:6" x14ac:dyDescent="0.25">
      <c r="F309" s="7"/>
    </row>
    <row r="310" spans="6:6" x14ac:dyDescent="0.25">
      <c r="F310" s="7"/>
    </row>
    <row r="311" spans="6:6" x14ac:dyDescent="0.25">
      <c r="F311" s="7"/>
    </row>
    <row r="312" spans="6:6" x14ac:dyDescent="0.25">
      <c r="F312" s="7"/>
    </row>
    <row r="313" spans="6:6" x14ac:dyDescent="0.25">
      <c r="F313" s="7"/>
    </row>
    <row r="314" spans="6:6" x14ac:dyDescent="0.25">
      <c r="F314" s="7"/>
    </row>
    <row r="315" spans="6:6" x14ac:dyDescent="0.25">
      <c r="F315" s="7"/>
    </row>
    <row r="316" spans="6:6" x14ac:dyDescent="0.25">
      <c r="F316" s="7"/>
    </row>
    <row r="317" spans="6:6" x14ac:dyDescent="0.25">
      <c r="F317" s="7"/>
    </row>
    <row r="318" spans="6:6" x14ac:dyDescent="0.25">
      <c r="F318" s="7"/>
    </row>
    <row r="319" spans="6:6" x14ac:dyDescent="0.25">
      <c r="F319" s="7"/>
    </row>
    <row r="320" spans="6:6" x14ac:dyDescent="0.25">
      <c r="F320" s="7"/>
    </row>
    <row r="321" spans="6:6" x14ac:dyDescent="0.25">
      <c r="F321" s="7"/>
    </row>
    <row r="322" spans="6:6" x14ac:dyDescent="0.25">
      <c r="F322" s="7"/>
    </row>
    <row r="323" spans="6:6" x14ac:dyDescent="0.25">
      <c r="F323" s="7"/>
    </row>
    <row r="324" spans="6:6" x14ac:dyDescent="0.25">
      <c r="F324" s="7"/>
    </row>
    <row r="325" spans="6:6" x14ac:dyDescent="0.25">
      <c r="F325" s="7"/>
    </row>
    <row r="326" spans="6:6" x14ac:dyDescent="0.25">
      <c r="F326" s="7"/>
    </row>
    <row r="327" spans="6:6" x14ac:dyDescent="0.25">
      <c r="F327" s="7"/>
    </row>
    <row r="328" spans="6:6" x14ac:dyDescent="0.25">
      <c r="F328" s="7"/>
    </row>
    <row r="329" spans="6:6" x14ac:dyDescent="0.25">
      <c r="F329" s="7"/>
    </row>
    <row r="330" spans="6:6" x14ac:dyDescent="0.25">
      <c r="F330" s="7"/>
    </row>
    <row r="331" spans="6:6" x14ac:dyDescent="0.25">
      <c r="F331" s="7"/>
    </row>
    <row r="332" spans="6:6" x14ac:dyDescent="0.25">
      <c r="F332" s="7"/>
    </row>
    <row r="333" spans="6:6" x14ac:dyDescent="0.25">
      <c r="F333" s="7"/>
    </row>
    <row r="334" spans="6:6" x14ac:dyDescent="0.25">
      <c r="F334" s="7"/>
    </row>
    <row r="335" spans="6:6" x14ac:dyDescent="0.25">
      <c r="F335" s="7"/>
    </row>
    <row r="336" spans="6:6" x14ac:dyDescent="0.25">
      <c r="F336" s="7"/>
    </row>
    <row r="337" spans="6:6" x14ac:dyDescent="0.25">
      <c r="F337" s="7"/>
    </row>
    <row r="338" spans="6:6" x14ac:dyDescent="0.25">
      <c r="F338" s="7"/>
    </row>
    <row r="339" spans="6:6" x14ac:dyDescent="0.25">
      <c r="F339" s="7"/>
    </row>
    <row r="340" spans="6:6" x14ac:dyDescent="0.25">
      <c r="F340" s="7"/>
    </row>
    <row r="341" spans="6:6" x14ac:dyDescent="0.25">
      <c r="F341" s="7"/>
    </row>
    <row r="342" spans="6:6" x14ac:dyDescent="0.25">
      <c r="F342" s="7"/>
    </row>
    <row r="343" spans="6:6" x14ac:dyDescent="0.25">
      <c r="F343" s="7"/>
    </row>
    <row r="344" spans="6:6" x14ac:dyDescent="0.25">
      <c r="F344" s="7"/>
    </row>
    <row r="345" spans="6:6" x14ac:dyDescent="0.25">
      <c r="F345" s="7"/>
    </row>
    <row r="346" spans="6:6" x14ac:dyDescent="0.25">
      <c r="F346" s="7"/>
    </row>
    <row r="347" spans="6:6" x14ac:dyDescent="0.25">
      <c r="F347" s="7"/>
    </row>
    <row r="348" spans="6:6" x14ac:dyDescent="0.25">
      <c r="F348" s="7"/>
    </row>
    <row r="349" spans="6:6" x14ac:dyDescent="0.25">
      <c r="F349" s="7"/>
    </row>
    <row r="350" spans="6:6" x14ac:dyDescent="0.25">
      <c r="F350" s="7"/>
    </row>
    <row r="351" spans="6:6" x14ac:dyDescent="0.25">
      <c r="F351" s="7"/>
    </row>
    <row r="352" spans="6:6" x14ac:dyDescent="0.25">
      <c r="F352" s="7"/>
    </row>
    <row r="353" spans="6:6" x14ac:dyDescent="0.25">
      <c r="F353" s="7"/>
    </row>
    <row r="354" spans="6:6" x14ac:dyDescent="0.25">
      <c r="F354" s="7"/>
    </row>
    <row r="355" spans="6:6" x14ac:dyDescent="0.25">
      <c r="F355" s="7"/>
    </row>
    <row r="356" spans="6:6" x14ac:dyDescent="0.25">
      <c r="F356" s="7"/>
    </row>
    <row r="357" spans="6:6" x14ac:dyDescent="0.25">
      <c r="F357" s="7"/>
    </row>
    <row r="358" spans="6:6" x14ac:dyDescent="0.25">
      <c r="F358" s="7"/>
    </row>
    <row r="359" spans="6:6" x14ac:dyDescent="0.25">
      <c r="F359" s="7"/>
    </row>
    <row r="360" spans="6:6" x14ac:dyDescent="0.25">
      <c r="F360" s="7"/>
    </row>
    <row r="361" spans="6:6" x14ac:dyDescent="0.25">
      <c r="F361" s="7"/>
    </row>
    <row r="362" spans="6:6" x14ac:dyDescent="0.25">
      <c r="F362" s="7"/>
    </row>
    <row r="363" spans="6:6" x14ac:dyDescent="0.25">
      <c r="F363" s="7"/>
    </row>
    <row r="364" spans="6:6" x14ac:dyDescent="0.25">
      <c r="F364" s="7"/>
    </row>
    <row r="365" spans="6:6" x14ac:dyDescent="0.25">
      <c r="F365" s="7"/>
    </row>
    <row r="366" spans="6:6" x14ac:dyDescent="0.25">
      <c r="F366" s="7"/>
    </row>
    <row r="367" spans="6:6" x14ac:dyDescent="0.25">
      <c r="F367" s="7"/>
    </row>
    <row r="368" spans="6:6" x14ac:dyDescent="0.25">
      <c r="F368" s="7"/>
    </row>
    <row r="369" spans="6:6" x14ac:dyDescent="0.25">
      <c r="F369" s="7"/>
    </row>
    <row r="370" spans="6:6" x14ac:dyDescent="0.25">
      <c r="F370" s="7"/>
    </row>
    <row r="371" spans="6:6" x14ac:dyDescent="0.25">
      <c r="F371" s="7"/>
    </row>
    <row r="372" spans="6:6" x14ac:dyDescent="0.25">
      <c r="F372" s="7"/>
    </row>
    <row r="373" spans="6:6" x14ac:dyDescent="0.25">
      <c r="F373" s="7"/>
    </row>
    <row r="374" spans="6:6" x14ac:dyDescent="0.25">
      <c r="F374" s="7"/>
    </row>
    <row r="375" spans="6:6" x14ac:dyDescent="0.25">
      <c r="F375" s="7"/>
    </row>
    <row r="376" spans="6:6" x14ac:dyDescent="0.25">
      <c r="F376" s="7"/>
    </row>
    <row r="377" spans="6:6" x14ac:dyDescent="0.25">
      <c r="F377" s="7"/>
    </row>
    <row r="378" spans="6:6" x14ac:dyDescent="0.25">
      <c r="F378" s="7"/>
    </row>
    <row r="379" spans="6:6" x14ac:dyDescent="0.25">
      <c r="F379" s="7"/>
    </row>
    <row r="380" spans="6:6" x14ac:dyDescent="0.25">
      <c r="F380" s="7"/>
    </row>
    <row r="381" spans="6:6" x14ac:dyDescent="0.25">
      <c r="F381" s="7"/>
    </row>
    <row r="382" spans="6:6" x14ac:dyDescent="0.25">
      <c r="F382" s="7"/>
    </row>
    <row r="383" spans="6:6" x14ac:dyDescent="0.25">
      <c r="F383" s="7"/>
    </row>
    <row r="384" spans="6:6" x14ac:dyDescent="0.25">
      <c r="F384" s="7"/>
    </row>
    <row r="385" spans="6:6" x14ac:dyDescent="0.25">
      <c r="F385" s="7"/>
    </row>
    <row r="386" spans="6:6" x14ac:dyDescent="0.25">
      <c r="F386" s="7"/>
    </row>
    <row r="387" spans="6:6" x14ac:dyDescent="0.25">
      <c r="F387" s="7"/>
    </row>
    <row r="388" spans="6:6" x14ac:dyDescent="0.25">
      <c r="F388" s="7"/>
    </row>
    <row r="389" spans="6:6" x14ac:dyDescent="0.25">
      <c r="F389" s="7"/>
    </row>
    <row r="390" spans="6:6" x14ac:dyDescent="0.25">
      <c r="F390" s="7"/>
    </row>
    <row r="391" spans="6:6" x14ac:dyDescent="0.25">
      <c r="F391" s="7"/>
    </row>
    <row r="392" spans="6:6" x14ac:dyDescent="0.25">
      <c r="F392" s="7"/>
    </row>
    <row r="393" spans="6:6" x14ac:dyDescent="0.25">
      <c r="F393" s="7"/>
    </row>
    <row r="394" spans="6:6" x14ac:dyDescent="0.25">
      <c r="F394" s="7"/>
    </row>
    <row r="395" spans="6:6" x14ac:dyDescent="0.25">
      <c r="F395" s="7"/>
    </row>
    <row r="396" spans="6:6" x14ac:dyDescent="0.25">
      <c r="F396" s="7"/>
    </row>
    <row r="397" spans="6:6" x14ac:dyDescent="0.25">
      <c r="F397" s="7"/>
    </row>
    <row r="398" spans="6:6" x14ac:dyDescent="0.25">
      <c r="F398" s="7"/>
    </row>
    <row r="399" spans="6:6" x14ac:dyDescent="0.25">
      <c r="F399" s="7"/>
    </row>
    <row r="400" spans="6:6" x14ac:dyDescent="0.25">
      <c r="F400" s="7"/>
    </row>
    <row r="401" spans="6:6" x14ac:dyDescent="0.25">
      <c r="F401" s="7"/>
    </row>
    <row r="402" spans="6:6" x14ac:dyDescent="0.25">
      <c r="F402" s="7"/>
    </row>
    <row r="403" spans="6:6" x14ac:dyDescent="0.25">
      <c r="F403" s="7"/>
    </row>
    <row r="404" spans="6:6" x14ac:dyDescent="0.25">
      <c r="F404" s="7"/>
    </row>
    <row r="405" spans="6:6" x14ac:dyDescent="0.25">
      <c r="F405" s="7"/>
    </row>
    <row r="406" spans="6:6" x14ac:dyDescent="0.25">
      <c r="F406" s="7"/>
    </row>
    <row r="407" spans="6:6" x14ac:dyDescent="0.25">
      <c r="F407" s="7"/>
    </row>
    <row r="408" spans="6:6" x14ac:dyDescent="0.25">
      <c r="F408" s="7"/>
    </row>
    <row r="409" spans="6:6" x14ac:dyDescent="0.25">
      <c r="F409" s="7"/>
    </row>
    <row r="410" spans="6:6" x14ac:dyDescent="0.25">
      <c r="F410" s="7"/>
    </row>
    <row r="411" spans="6:6" x14ac:dyDescent="0.25">
      <c r="F411" s="7"/>
    </row>
    <row r="412" spans="6:6" x14ac:dyDescent="0.25">
      <c r="F412" s="7"/>
    </row>
    <row r="413" spans="6:6" x14ac:dyDescent="0.25">
      <c r="F413" s="7"/>
    </row>
    <row r="414" spans="6:6" x14ac:dyDescent="0.25">
      <c r="F414" s="7"/>
    </row>
    <row r="415" spans="6:6" x14ac:dyDescent="0.25">
      <c r="F415" s="7"/>
    </row>
    <row r="416" spans="6:6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  <row r="567" spans="6:6" x14ac:dyDescent="0.25">
      <c r="F567" s="7"/>
    </row>
    <row r="568" spans="6:6" x14ac:dyDescent="0.25">
      <c r="F568" s="7"/>
    </row>
    <row r="569" spans="6:6" x14ac:dyDescent="0.25">
      <c r="F569" s="7"/>
    </row>
    <row r="570" spans="6:6" x14ac:dyDescent="0.25">
      <c r="F570" s="7"/>
    </row>
    <row r="571" spans="6:6" x14ac:dyDescent="0.25">
      <c r="F571" s="7"/>
    </row>
    <row r="572" spans="6:6" x14ac:dyDescent="0.25">
      <c r="F572" s="7"/>
    </row>
    <row r="573" spans="6:6" x14ac:dyDescent="0.25">
      <c r="F573" s="7"/>
    </row>
    <row r="574" spans="6:6" x14ac:dyDescent="0.25">
      <c r="F574" s="7"/>
    </row>
    <row r="575" spans="6:6" x14ac:dyDescent="0.25">
      <c r="F575" s="7"/>
    </row>
    <row r="576" spans="6:6" x14ac:dyDescent="0.25">
      <c r="F576" s="7"/>
    </row>
    <row r="577" spans="6:6" x14ac:dyDescent="0.25">
      <c r="F577" s="7"/>
    </row>
    <row r="578" spans="6:6" x14ac:dyDescent="0.25">
      <c r="F578" s="7"/>
    </row>
    <row r="579" spans="6:6" x14ac:dyDescent="0.25">
      <c r="F579" s="7"/>
    </row>
    <row r="580" spans="6:6" x14ac:dyDescent="0.25">
      <c r="F580" s="7"/>
    </row>
    <row r="581" spans="6:6" x14ac:dyDescent="0.25">
      <c r="F581" s="7"/>
    </row>
    <row r="582" spans="6:6" x14ac:dyDescent="0.25">
      <c r="F582" s="7"/>
    </row>
    <row r="583" spans="6:6" x14ac:dyDescent="0.25">
      <c r="F583" s="7"/>
    </row>
    <row r="584" spans="6:6" x14ac:dyDescent="0.25">
      <c r="F584" s="7"/>
    </row>
    <row r="585" spans="6:6" x14ac:dyDescent="0.25">
      <c r="F585" s="7"/>
    </row>
    <row r="586" spans="6:6" x14ac:dyDescent="0.25">
      <c r="F586" s="7"/>
    </row>
    <row r="587" spans="6:6" x14ac:dyDescent="0.25">
      <c r="F587" s="7"/>
    </row>
    <row r="588" spans="6:6" x14ac:dyDescent="0.25">
      <c r="F588" s="7"/>
    </row>
    <row r="589" spans="6:6" x14ac:dyDescent="0.25">
      <c r="F589" s="7"/>
    </row>
    <row r="590" spans="6:6" x14ac:dyDescent="0.25">
      <c r="F590" s="7"/>
    </row>
    <row r="591" spans="6:6" x14ac:dyDescent="0.25">
      <c r="F591" s="7"/>
    </row>
    <row r="592" spans="6:6" x14ac:dyDescent="0.25">
      <c r="F592" s="7"/>
    </row>
    <row r="593" spans="6:6" x14ac:dyDescent="0.25">
      <c r="F593" s="7"/>
    </row>
    <row r="594" spans="6:6" x14ac:dyDescent="0.25">
      <c r="F594" s="7"/>
    </row>
    <row r="595" spans="6:6" x14ac:dyDescent="0.25">
      <c r="F595" s="7"/>
    </row>
    <row r="596" spans="6:6" x14ac:dyDescent="0.25">
      <c r="F596" s="7"/>
    </row>
    <row r="597" spans="6:6" x14ac:dyDescent="0.25">
      <c r="F597" s="7"/>
    </row>
    <row r="598" spans="6:6" x14ac:dyDescent="0.25">
      <c r="F598" s="7"/>
    </row>
    <row r="599" spans="6:6" x14ac:dyDescent="0.25">
      <c r="F599" s="7"/>
    </row>
    <row r="600" spans="6:6" x14ac:dyDescent="0.25">
      <c r="F600" s="7"/>
    </row>
    <row r="601" spans="6:6" x14ac:dyDescent="0.25">
      <c r="F601" s="7"/>
    </row>
    <row r="602" spans="6:6" x14ac:dyDescent="0.25">
      <c r="F602" s="7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  <row r="606" spans="6:6" x14ac:dyDescent="0.25">
      <c r="F606" s="7"/>
    </row>
    <row r="607" spans="6:6" x14ac:dyDescent="0.25">
      <c r="F607" s="7"/>
    </row>
    <row r="608" spans="6:6" x14ac:dyDescent="0.25">
      <c r="F608" s="7"/>
    </row>
    <row r="609" spans="6:6" x14ac:dyDescent="0.25">
      <c r="F609" s="7"/>
    </row>
    <row r="610" spans="6:6" x14ac:dyDescent="0.25">
      <c r="F610" s="7"/>
    </row>
    <row r="611" spans="6:6" x14ac:dyDescent="0.25">
      <c r="F611" s="7"/>
    </row>
    <row r="612" spans="6:6" x14ac:dyDescent="0.25">
      <c r="F612" s="7"/>
    </row>
    <row r="613" spans="6:6" x14ac:dyDescent="0.25">
      <c r="F613" s="7"/>
    </row>
    <row r="614" spans="6:6" x14ac:dyDescent="0.25">
      <c r="F614" s="7"/>
    </row>
    <row r="615" spans="6:6" x14ac:dyDescent="0.25">
      <c r="F615" s="7"/>
    </row>
    <row r="616" spans="6:6" x14ac:dyDescent="0.25">
      <c r="F616" s="7"/>
    </row>
    <row r="617" spans="6:6" x14ac:dyDescent="0.25">
      <c r="F617" s="7"/>
    </row>
    <row r="618" spans="6:6" x14ac:dyDescent="0.25">
      <c r="F618" s="7"/>
    </row>
    <row r="619" spans="6:6" x14ac:dyDescent="0.25">
      <c r="F619" s="7"/>
    </row>
    <row r="620" spans="6:6" x14ac:dyDescent="0.25">
      <c r="F620" s="7"/>
    </row>
    <row r="621" spans="6:6" x14ac:dyDescent="0.25">
      <c r="F621" s="7"/>
    </row>
    <row r="622" spans="6:6" x14ac:dyDescent="0.25">
      <c r="F622" s="7"/>
    </row>
    <row r="623" spans="6:6" x14ac:dyDescent="0.25">
      <c r="F623" s="7"/>
    </row>
    <row r="624" spans="6:6" x14ac:dyDescent="0.25">
      <c r="F624" s="7"/>
    </row>
    <row r="625" spans="6:6" x14ac:dyDescent="0.25">
      <c r="F625" s="7"/>
    </row>
    <row r="626" spans="6:6" x14ac:dyDescent="0.25">
      <c r="F626" s="7"/>
    </row>
    <row r="627" spans="6:6" x14ac:dyDescent="0.25">
      <c r="F627" s="7"/>
    </row>
    <row r="628" spans="6:6" x14ac:dyDescent="0.25">
      <c r="F628" s="7"/>
    </row>
    <row r="629" spans="6:6" x14ac:dyDescent="0.25">
      <c r="F629" s="7"/>
    </row>
    <row r="630" spans="6:6" x14ac:dyDescent="0.25">
      <c r="F630" s="7"/>
    </row>
    <row r="631" spans="6:6" x14ac:dyDescent="0.25">
      <c r="F631" s="7"/>
    </row>
    <row r="632" spans="6:6" x14ac:dyDescent="0.25">
      <c r="F632" s="7"/>
    </row>
    <row r="633" spans="6:6" x14ac:dyDescent="0.25">
      <c r="F633" s="7"/>
    </row>
    <row r="634" spans="6:6" x14ac:dyDescent="0.25">
      <c r="F634" s="7"/>
    </row>
    <row r="635" spans="6:6" x14ac:dyDescent="0.25">
      <c r="F635" s="7"/>
    </row>
    <row r="636" spans="6:6" x14ac:dyDescent="0.25">
      <c r="F636" s="7"/>
    </row>
    <row r="637" spans="6:6" x14ac:dyDescent="0.25">
      <c r="F637" s="7"/>
    </row>
    <row r="638" spans="6:6" x14ac:dyDescent="0.25">
      <c r="F638" s="7"/>
    </row>
    <row r="639" spans="6:6" x14ac:dyDescent="0.25">
      <c r="F639" s="7"/>
    </row>
    <row r="640" spans="6:6" x14ac:dyDescent="0.25">
      <c r="F640" s="7"/>
    </row>
    <row r="641" spans="6:6" x14ac:dyDescent="0.25">
      <c r="F641" s="7"/>
    </row>
    <row r="642" spans="6:6" x14ac:dyDescent="0.25">
      <c r="F642" s="7"/>
    </row>
    <row r="643" spans="6:6" x14ac:dyDescent="0.25">
      <c r="F643" s="7"/>
    </row>
    <row r="644" spans="6:6" x14ac:dyDescent="0.25">
      <c r="F644" s="7"/>
    </row>
    <row r="645" spans="6:6" x14ac:dyDescent="0.25">
      <c r="F645" s="7"/>
    </row>
    <row r="646" spans="6:6" x14ac:dyDescent="0.25">
      <c r="F646" s="7"/>
    </row>
    <row r="647" spans="6:6" x14ac:dyDescent="0.25">
      <c r="F647" s="7"/>
    </row>
    <row r="648" spans="6:6" x14ac:dyDescent="0.25">
      <c r="F648" s="7"/>
    </row>
    <row r="649" spans="6:6" x14ac:dyDescent="0.25">
      <c r="F649" s="7"/>
    </row>
    <row r="650" spans="6:6" x14ac:dyDescent="0.25">
      <c r="F650" s="7"/>
    </row>
    <row r="651" spans="6:6" x14ac:dyDescent="0.25">
      <c r="F651" s="7"/>
    </row>
    <row r="652" spans="6:6" x14ac:dyDescent="0.25">
      <c r="F652" s="7"/>
    </row>
    <row r="653" spans="6:6" x14ac:dyDescent="0.25">
      <c r="F653" s="7"/>
    </row>
    <row r="654" spans="6:6" x14ac:dyDescent="0.25">
      <c r="F654" s="7"/>
    </row>
    <row r="655" spans="6:6" x14ac:dyDescent="0.25">
      <c r="F655" s="7"/>
    </row>
    <row r="656" spans="6:6" x14ac:dyDescent="0.25">
      <c r="F656" s="7"/>
    </row>
    <row r="657" spans="6:6" x14ac:dyDescent="0.25">
      <c r="F657" s="7"/>
    </row>
    <row r="658" spans="6:6" x14ac:dyDescent="0.25">
      <c r="F658" s="7"/>
    </row>
    <row r="659" spans="6:6" x14ac:dyDescent="0.25">
      <c r="F659" s="7"/>
    </row>
    <row r="660" spans="6:6" x14ac:dyDescent="0.25">
      <c r="F660" s="7"/>
    </row>
    <row r="661" spans="6:6" x14ac:dyDescent="0.25">
      <c r="F661" s="7"/>
    </row>
    <row r="662" spans="6:6" x14ac:dyDescent="0.25">
      <c r="F662" s="7"/>
    </row>
    <row r="663" spans="6:6" x14ac:dyDescent="0.25">
      <c r="F663" s="7"/>
    </row>
    <row r="664" spans="6:6" x14ac:dyDescent="0.25">
      <c r="F664" s="7"/>
    </row>
    <row r="665" spans="6:6" x14ac:dyDescent="0.25">
      <c r="F665" s="7"/>
    </row>
    <row r="666" spans="6:6" x14ac:dyDescent="0.25">
      <c r="F666" s="7"/>
    </row>
    <row r="667" spans="6:6" x14ac:dyDescent="0.25">
      <c r="F667" s="7"/>
    </row>
    <row r="668" spans="6:6" x14ac:dyDescent="0.25">
      <c r="F668" s="7"/>
    </row>
    <row r="669" spans="6:6" x14ac:dyDescent="0.25">
      <c r="F669" s="7"/>
    </row>
    <row r="670" spans="6:6" x14ac:dyDescent="0.25">
      <c r="F670" s="7"/>
    </row>
    <row r="671" spans="6:6" x14ac:dyDescent="0.25">
      <c r="F671" s="7"/>
    </row>
    <row r="672" spans="6:6" x14ac:dyDescent="0.25">
      <c r="F672" s="7"/>
    </row>
    <row r="673" spans="6:6" x14ac:dyDescent="0.25">
      <c r="F673" s="7"/>
    </row>
    <row r="674" spans="6:6" x14ac:dyDescent="0.25">
      <c r="F674" s="7"/>
    </row>
    <row r="675" spans="6:6" x14ac:dyDescent="0.25">
      <c r="F675" s="7"/>
    </row>
    <row r="676" spans="6:6" x14ac:dyDescent="0.25">
      <c r="F676" s="7"/>
    </row>
    <row r="677" spans="6:6" x14ac:dyDescent="0.25">
      <c r="F677" s="7"/>
    </row>
    <row r="678" spans="6:6" x14ac:dyDescent="0.25">
      <c r="F678" s="7"/>
    </row>
    <row r="679" spans="6:6" x14ac:dyDescent="0.25">
      <c r="F679" s="7"/>
    </row>
    <row r="680" spans="6:6" x14ac:dyDescent="0.25">
      <c r="F680" s="7"/>
    </row>
    <row r="681" spans="6:6" x14ac:dyDescent="0.25">
      <c r="F681" s="7"/>
    </row>
    <row r="682" spans="6:6" x14ac:dyDescent="0.25">
      <c r="F682" s="7"/>
    </row>
    <row r="683" spans="6:6" x14ac:dyDescent="0.25">
      <c r="F683" s="7"/>
    </row>
    <row r="684" spans="6:6" x14ac:dyDescent="0.25">
      <c r="F684" s="7"/>
    </row>
    <row r="685" spans="6:6" x14ac:dyDescent="0.25">
      <c r="F685" s="7"/>
    </row>
    <row r="686" spans="6:6" x14ac:dyDescent="0.25">
      <c r="F686" s="7"/>
    </row>
    <row r="687" spans="6:6" x14ac:dyDescent="0.25">
      <c r="F687" s="7"/>
    </row>
    <row r="688" spans="6:6" x14ac:dyDescent="0.25">
      <c r="F688" s="7"/>
    </row>
    <row r="689" spans="6:6" x14ac:dyDescent="0.25">
      <c r="F689" s="7"/>
    </row>
    <row r="690" spans="6:6" x14ac:dyDescent="0.25">
      <c r="F690" s="7"/>
    </row>
    <row r="691" spans="6:6" x14ac:dyDescent="0.25">
      <c r="F691" s="7"/>
    </row>
    <row r="692" spans="6:6" x14ac:dyDescent="0.25">
      <c r="F692" s="7"/>
    </row>
    <row r="693" spans="6:6" x14ac:dyDescent="0.25">
      <c r="F693" s="7"/>
    </row>
    <row r="694" spans="6:6" x14ac:dyDescent="0.25">
      <c r="F694" s="7"/>
    </row>
    <row r="695" spans="6:6" x14ac:dyDescent="0.25">
      <c r="F695" s="7"/>
    </row>
    <row r="696" spans="6:6" x14ac:dyDescent="0.25">
      <c r="F696" s="7"/>
    </row>
    <row r="697" spans="6:6" x14ac:dyDescent="0.25">
      <c r="F697" s="7"/>
    </row>
    <row r="698" spans="6:6" x14ac:dyDescent="0.25">
      <c r="F698" s="7"/>
    </row>
  </sheetData>
  <sheetProtection password="CC3D" sheet="1" objects="1" scenarios="1" formatCells="0" formatColumns="0" selectLockedCells="1"/>
  <mergeCells count="52">
    <mergeCell ref="A19:C20"/>
    <mergeCell ref="G19:H19"/>
    <mergeCell ref="G20:H20"/>
    <mergeCell ref="E17:E18"/>
    <mergeCell ref="F17:F18"/>
    <mergeCell ref="A17:A18"/>
    <mergeCell ref="B17:B18"/>
    <mergeCell ref="C17:C18"/>
    <mergeCell ref="D17:D18"/>
    <mergeCell ref="E13:E14"/>
    <mergeCell ref="F13:F14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9:E10"/>
    <mergeCell ref="F9:F10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5:E6"/>
    <mergeCell ref="F5:F6"/>
    <mergeCell ref="A7:A8"/>
    <mergeCell ref="B7:B8"/>
    <mergeCell ref="C7:C8"/>
    <mergeCell ref="D7:D8"/>
    <mergeCell ref="E7:E8"/>
    <mergeCell ref="F7:F8"/>
    <mergeCell ref="A5:A6"/>
    <mergeCell ref="B5:B6"/>
    <mergeCell ref="C5:C6"/>
    <mergeCell ref="D5:D6"/>
    <mergeCell ref="F3:F4"/>
    <mergeCell ref="A1:H1"/>
    <mergeCell ref="A3:A4"/>
    <mergeCell ref="B3:B4"/>
    <mergeCell ref="C3:C4"/>
    <mergeCell ref="D3:D4"/>
    <mergeCell ref="E3:E4"/>
  </mergeCells>
  <printOptions horizontalCentered="1"/>
  <pageMargins left="0.59055118110236227" right="0.59055118110236227" top="0.78740157480314965" bottom="0.35433070866141736" header="0.39370078740157483" footer="0.31496062992125984"/>
  <pageSetup paperSize="9" scale="78" fitToHeight="0" orientation="portrait" r:id="rId1"/>
  <headerFooter>
    <oddHeader>&amp;C&amp;14LOTTO III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8"/>
  <sheetViews>
    <sheetView zoomScale="85" zoomScaleNormal="85" workbookViewId="0">
      <selection activeCell="G3" sqref="G3"/>
    </sheetView>
  </sheetViews>
  <sheetFormatPr defaultColWidth="9.140625" defaultRowHeight="15.75" x14ac:dyDescent="0.25"/>
  <cols>
    <col min="1" max="1" width="16" style="1" customWidth="1"/>
    <col min="2" max="2" width="18.85546875" style="1" customWidth="1"/>
    <col min="3" max="3" width="15.7109375" style="1" customWidth="1"/>
    <col min="4" max="4" width="18.85546875" style="1" customWidth="1"/>
    <col min="5" max="5" width="16" style="7" hidden="1" customWidth="1"/>
    <col min="6" max="6" width="31.7109375" style="8" hidden="1" customWidth="1"/>
    <col min="7" max="7" width="20.42578125" style="1" customWidth="1"/>
    <col min="8" max="8" width="25.5703125" style="1" customWidth="1"/>
    <col min="9" max="16384" width="9.140625" style="1"/>
  </cols>
  <sheetData>
    <row r="1" spans="1:8" ht="45" customHeight="1" x14ac:dyDescent="0.25">
      <c r="A1" s="34" t="s">
        <v>83</v>
      </c>
      <c r="B1" s="34"/>
      <c r="C1" s="34"/>
      <c r="D1" s="34"/>
      <c r="E1" s="34"/>
      <c r="F1" s="34"/>
      <c r="G1" s="34"/>
      <c r="H1" s="34"/>
    </row>
    <row r="2" spans="1:8" s="5" customFormat="1" ht="78" customHeight="1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71</v>
      </c>
      <c r="G2" s="3" t="s">
        <v>73</v>
      </c>
      <c r="H2" s="3" t="s">
        <v>74</v>
      </c>
    </row>
    <row r="3" spans="1:8" ht="47.1" customHeight="1" x14ac:dyDescent="0.25">
      <c r="A3" s="27">
        <v>1</v>
      </c>
      <c r="B3" s="28" t="s">
        <v>24</v>
      </c>
      <c r="C3" s="28">
        <v>70</v>
      </c>
      <c r="D3" s="24">
        <f>C3*4</f>
        <v>280</v>
      </c>
      <c r="E3" s="25">
        <v>75</v>
      </c>
      <c r="F3" s="26">
        <f>D3*E3</f>
        <v>21000</v>
      </c>
      <c r="G3" s="16"/>
      <c r="H3" s="12">
        <f>D3*G3</f>
        <v>0</v>
      </c>
    </row>
    <row r="4" spans="1:8" ht="51" customHeight="1" x14ac:dyDescent="0.25">
      <c r="A4" s="27"/>
      <c r="B4" s="28"/>
      <c r="C4" s="28"/>
      <c r="D4" s="24"/>
      <c r="E4" s="25"/>
      <c r="F4" s="26"/>
      <c r="G4" s="17" t="s">
        <v>77</v>
      </c>
      <c r="H4" s="17" t="s">
        <v>78</v>
      </c>
    </row>
    <row r="5" spans="1:8" ht="53.25" customHeight="1" x14ac:dyDescent="0.25">
      <c r="A5" s="27">
        <v>2</v>
      </c>
      <c r="B5" s="28" t="s">
        <v>72</v>
      </c>
      <c r="C5" s="28">
        <v>180</v>
      </c>
      <c r="D5" s="24">
        <f t="shared" ref="D5" si="0">C5*4</f>
        <v>720</v>
      </c>
      <c r="E5" s="25">
        <v>6.55</v>
      </c>
      <c r="F5" s="26">
        <f t="shared" ref="F5" si="1">D5*E5</f>
        <v>4716</v>
      </c>
      <c r="G5" s="16"/>
      <c r="H5" s="12">
        <f>D5*G5</f>
        <v>0</v>
      </c>
    </row>
    <row r="6" spans="1:8" ht="51" customHeight="1" x14ac:dyDescent="0.25">
      <c r="A6" s="27"/>
      <c r="B6" s="28"/>
      <c r="C6" s="28"/>
      <c r="D6" s="24"/>
      <c r="E6" s="25"/>
      <c r="F6" s="26"/>
      <c r="G6" s="17" t="s">
        <v>77</v>
      </c>
      <c r="H6" s="17" t="s">
        <v>78</v>
      </c>
    </row>
    <row r="7" spans="1:8" ht="54.75" customHeight="1" x14ac:dyDescent="0.25">
      <c r="A7" s="35">
        <v>3</v>
      </c>
      <c r="B7" s="28" t="s">
        <v>27</v>
      </c>
      <c r="C7" s="28">
        <v>180</v>
      </c>
      <c r="D7" s="24">
        <f t="shared" ref="D7" si="2">C7*4</f>
        <v>720</v>
      </c>
      <c r="E7" s="25">
        <v>9.7200000000000006</v>
      </c>
      <c r="F7" s="26">
        <f t="shared" ref="F7" si="3">D7*E7</f>
        <v>6998.4000000000005</v>
      </c>
      <c r="G7" s="16"/>
      <c r="H7" s="12">
        <f>D7*G7</f>
        <v>0</v>
      </c>
    </row>
    <row r="8" spans="1:8" ht="62.25" customHeight="1" x14ac:dyDescent="0.25">
      <c r="A8" s="36"/>
      <c r="B8" s="28"/>
      <c r="C8" s="28"/>
      <c r="D8" s="24"/>
      <c r="E8" s="25"/>
      <c r="F8" s="26"/>
      <c r="G8" s="17" t="s">
        <v>77</v>
      </c>
      <c r="H8" s="17" t="s">
        <v>78</v>
      </c>
    </row>
    <row r="9" spans="1:8" ht="47.1" customHeight="1" x14ac:dyDescent="0.25">
      <c r="A9" s="27">
        <v>4</v>
      </c>
      <c r="B9" s="28" t="s">
        <v>28</v>
      </c>
      <c r="C9" s="28">
        <v>180</v>
      </c>
      <c r="D9" s="24">
        <f t="shared" ref="D9" si="4">C9*4</f>
        <v>720</v>
      </c>
      <c r="E9" s="25">
        <v>9.68</v>
      </c>
      <c r="F9" s="26">
        <f t="shared" ref="F9" si="5">D9*E9</f>
        <v>6969.5999999999995</v>
      </c>
      <c r="G9" s="16"/>
      <c r="H9" s="12">
        <f>D9*G9</f>
        <v>0</v>
      </c>
    </row>
    <row r="10" spans="1:8" ht="47.1" customHeight="1" x14ac:dyDescent="0.25">
      <c r="A10" s="27"/>
      <c r="B10" s="28"/>
      <c r="C10" s="28"/>
      <c r="D10" s="24"/>
      <c r="E10" s="25"/>
      <c r="F10" s="26"/>
      <c r="G10" s="17" t="s">
        <v>77</v>
      </c>
      <c r="H10" s="17" t="s">
        <v>78</v>
      </c>
    </row>
    <row r="11" spans="1:8" ht="47.1" customHeight="1" x14ac:dyDescent="0.25">
      <c r="A11" s="27">
        <v>5</v>
      </c>
      <c r="B11" s="28" t="s">
        <v>70</v>
      </c>
      <c r="C11" s="28">
        <v>80</v>
      </c>
      <c r="D11" s="24">
        <f t="shared" ref="D11" si="6">C11*4</f>
        <v>320</v>
      </c>
      <c r="E11" s="25">
        <v>12.5</v>
      </c>
      <c r="F11" s="26">
        <f t="shared" ref="F11" si="7">D11*E11</f>
        <v>4000</v>
      </c>
      <c r="G11" s="16"/>
      <c r="H11" s="12">
        <f>D11*G11</f>
        <v>0</v>
      </c>
    </row>
    <row r="12" spans="1:8" ht="47.1" customHeight="1" x14ac:dyDescent="0.25">
      <c r="A12" s="27"/>
      <c r="B12" s="28"/>
      <c r="C12" s="28"/>
      <c r="D12" s="24"/>
      <c r="E12" s="25"/>
      <c r="F12" s="26"/>
      <c r="G12" s="17" t="s">
        <v>77</v>
      </c>
      <c r="H12" s="17" t="s">
        <v>78</v>
      </c>
    </row>
    <row r="13" spans="1:8" ht="47.1" customHeight="1" x14ac:dyDescent="0.25">
      <c r="A13" s="27">
        <v>6</v>
      </c>
      <c r="B13" s="31" t="s">
        <v>35</v>
      </c>
      <c r="C13" s="28">
        <v>80</v>
      </c>
      <c r="D13" s="24">
        <f t="shared" ref="D13" si="8">C13*4</f>
        <v>320</v>
      </c>
      <c r="E13" s="25">
        <v>18.420000000000002</v>
      </c>
      <c r="F13" s="26">
        <f t="shared" ref="F13" si="9">D13*E13</f>
        <v>5894.4000000000005</v>
      </c>
      <c r="G13" s="16"/>
      <c r="H13" s="12">
        <f>D13*G13</f>
        <v>0</v>
      </c>
    </row>
    <row r="14" spans="1:8" ht="47.1" customHeight="1" x14ac:dyDescent="0.25">
      <c r="A14" s="27"/>
      <c r="B14" s="32"/>
      <c r="C14" s="28"/>
      <c r="D14" s="24"/>
      <c r="E14" s="25"/>
      <c r="F14" s="26"/>
      <c r="G14" s="17" t="s">
        <v>77</v>
      </c>
      <c r="H14" s="17" t="s">
        <v>78</v>
      </c>
    </row>
    <row r="15" spans="1:8" ht="47.1" customHeight="1" x14ac:dyDescent="0.25">
      <c r="A15" s="27">
        <v>7</v>
      </c>
      <c r="B15" s="28" t="s">
        <v>29</v>
      </c>
      <c r="C15" s="28">
        <f>16000/2</f>
        <v>8000</v>
      </c>
      <c r="D15" s="24">
        <f t="shared" ref="D15" si="10">C15*4</f>
        <v>32000</v>
      </c>
      <c r="E15" s="25">
        <v>9.4</v>
      </c>
      <c r="F15" s="26">
        <f t="shared" ref="F15" si="11">D15*E15</f>
        <v>300800</v>
      </c>
      <c r="G15" s="16"/>
      <c r="H15" s="12">
        <f>D15*G15</f>
        <v>0</v>
      </c>
    </row>
    <row r="16" spans="1:8" ht="47.1" customHeight="1" x14ac:dyDescent="0.25">
      <c r="A16" s="27"/>
      <c r="B16" s="28"/>
      <c r="C16" s="28"/>
      <c r="D16" s="24"/>
      <c r="E16" s="25"/>
      <c r="F16" s="26"/>
      <c r="G16" s="17" t="s">
        <v>77</v>
      </c>
      <c r="H16" s="17" t="s">
        <v>78</v>
      </c>
    </row>
    <row r="17" spans="1:8" ht="47.1" customHeight="1" x14ac:dyDescent="0.25">
      <c r="A17" s="27">
        <v>8</v>
      </c>
      <c r="B17" s="28" t="s">
        <v>25</v>
      </c>
      <c r="C17" s="28">
        <f>4500/2</f>
        <v>2250</v>
      </c>
      <c r="D17" s="24">
        <f t="shared" ref="D17" si="12">C17*4</f>
        <v>9000</v>
      </c>
      <c r="E17" s="25">
        <v>7.4</v>
      </c>
      <c r="F17" s="26">
        <f t="shared" ref="F17" si="13">D17*E17</f>
        <v>66600</v>
      </c>
      <c r="G17" s="16"/>
      <c r="H17" s="12">
        <f>D17*G17</f>
        <v>0</v>
      </c>
    </row>
    <row r="18" spans="1:8" ht="47.1" customHeight="1" x14ac:dyDescent="0.25">
      <c r="A18" s="27"/>
      <c r="B18" s="28"/>
      <c r="C18" s="28"/>
      <c r="D18" s="24"/>
      <c r="E18" s="25"/>
      <c r="F18" s="26"/>
      <c r="G18" s="17" t="s">
        <v>77</v>
      </c>
      <c r="H18" s="17" t="s">
        <v>78</v>
      </c>
    </row>
    <row r="19" spans="1:8" ht="47.1" customHeight="1" x14ac:dyDescent="0.25">
      <c r="A19" s="27">
        <v>9</v>
      </c>
      <c r="B19" s="28" t="s">
        <v>26</v>
      </c>
      <c r="C19" s="28">
        <v>50</v>
      </c>
      <c r="D19" s="24">
        <f t="shared" ref="D19" si="14">C19*4</f>
        <v>200</v>
      </c>
      <c r="E19" s="25">
        <v>323</v>
      </c>
      <c r="F19" s="26">
        <f t="shared" ref="F19" si="15">D19*E19</f>
        <v>64600</v>
      </c>
      <c r="G19" s="16"/>
      <c r="H19" s="12">
        <f>D19*G19</f>
        <v>0</v>
      </c>
    </row>
    <row r="20" spans="1:8" ht="47.1" customHeight="1" x14ac:dyDescent="0.25">
      <c r="A20" s="27"/>
      <c r="B20" s="28"/>
      <c r="C20" s="28"/>
      <c r="D20" s="24"/>
      <c r="E20" s="25"/>
      <c r="F20" s="26"/>
      <c r="G20" s="17" t="s">
        <v>77</v>
      </c>
      <c r="H20" s="17" t="s">
        <v>78</v>
      </c>
    </row>
    <row r="21" spans="1:8" ht="47.1" customHeight="1" x14ac:dyDescent="0.25">
      <c r="A21" s="35">
        <v>10</v>
      </c>
      <c r="B21" s="31" t="s">
        <v>30</v>
      </c>
      <c r="C21" s="31">
        <v>50</v>
      </c>
      <c r="D21" s="24">
        <f t="shared" ref="D21" si="16">C21*4</f>
        <v>200</v>
      </c>
      <c r="E21" s="25">
        <v>416</v>
      </c>
      <c r="F21" s="26">
        <f t="shared" ref="F21" si="17">D21*E21</f>
        <v>83200</v>
      </c>
      <c r="G21" s="16"/>
      <c r="H21" s="12">
        <f>D21*G21</f>
        <v>0</v>
      </c>
    </row>
    <row r="22" spans="1:8" ht="47.1" customHeight="1" x14ac:dyDescent="0.25">
      <c r="A22" s="36"/>
      <c r="B22" s="32"/>
      <c r="C22" s="32"/>
      <c r="D22" s="24"/>
      <c r="E22" s="25"/>
      <c r="F22" s="26"/>
      <c r="G22" s="17" t="s">
        <v>77</v>
      </c>
      <c r="H22" s="17" t="s">
        <v>78</v>
      </c>
    </row>
    <row r="23" spans="1:8" ht="47.1" customHeight="1" x14ac:dyDescent="0.25">
      <c r="A23" s="35">
        <v>11</v>
      </c>
      <c r="B23" s="31" t="s">
        <v>31</v>
      </c>
      <c r="C23" s="31">
        <f>38/2</f>
        <v>19</v>
      </c>
      <c r="D23" s="24">
        <f t="shared" ref="D23" si="18">C23*4</f>
        <v>76</v>
      </c>
      <c r="E23" s="25">
        <v>59.78</v>
      </c>
      <c r="F23" s="26">
        <f t="shared" ref="F23" si="19">D23*E23</f>
        <v>4543.28</v>
      </c>
      <c r="G23" s="16"/>
      <c r="H23" s="12">
        <f>D23*G23</f>
        <v>0</v>
      </c>
    </row>
    <row r="24" spans="1:8" ht="47.1" customHeight="1" x14ac:dyDescent="0.25">
      <c r="A24" s="36"/>
      <c r="B24" s="32"/>
      <c r="C24" s="32"/>
      <c r="D24" s="24"/>
      <c r="E24" s="25"/>
      <c r="F24" s="26"/>
      <c r="G24" s="17" t="s">
        <v>77</v>
      </c>
      <c r="H24" s="17" t="s">
        <v>78</v>
      </c>
    </row>
    <row r="25" spans="1:8" ht="47.1" customHeight="1" x14ac:dyDescent="0.25">
      <c r="A25" s="35">
        <v>12</v>
      </c>
      <c r="B25" s="31" t="s">
        <v>32</v>
      </c>
      <c r="C25" s="31">
        <v>100</v>
      </c>
      <c r="D25" s="24">
        <f t="shared" ref="D25" si="20">C25*4</f>
        <v>400</v>
      </c>
      <c r="E25" s="25">
        <v>70</v>
      </c>
      <c r="F25" s="26">
        <f t="shared" ref="F25" si="21">D25*E25</f>
        <v>28000</v>
      </c>
      <c r="G25" s="16"/>
      <c r="H25" s="12">
        <f>D25*G25</f>
        <v>0</v>
      </c>
    </row>
    <row r="26" spans="1:8" ht="47.1" customHeight="1" x14ac:dyDescent="0.25">
      <c r="A26" s="36"/>
      <c r="B26" s="32"/>
      <c r="C26" s="32"/>
      <c r="D26" s="24"/>
      <c r="E26" s="25"/>
      <c r="F26" s="26"/>
      <c r="G26" s="17" t="s">
        <v>77</v>
      </c>
      <c r="H26" s="17" t="s">
        <v>78</v>
      </c>
    </row>
    <row r="27" spans="1:8" ht="47.1" customHeight="1" x14ac:dyDescent="0.25">
      <c r="A27" s="35">
        <v>13</v>
      </c>
      <c r="B27" s="31" t="s">
        <v>33</v>
      </c>
      <c r="C27" s="31">
        <v>10</v>
      </c>
      <c r="D27" s="24">
        <f t="shared" ref="D27" si="22">C27*4</f>
        <v>40</v>
      </c>
      <c r="E27" s="25">
        <v>117.52</v>
      </c>
      <c r="F27" s="26">
        <f t="shared" ref="F27" si="23">D27*E27</f>
        <v>4700.8</v>
      </c>
      <c r="G27" s="16"/>
      <c r="H27" s="12">
        <f>D27*G27</f>
        <v>0</v>
      </c>
    </row>
    <row r="28" spans="1:8" ht="47.1" customHeight="1" x14ac:dyDescent="0.25">
      <c r="A28" s="36"/>
      <c r="B28" s="32"/>
      <c r="C28" s="32"/>
      <c r="D28" s="24"/>
      <c r="E28" s="25"/>
      <c r="F28" s="26"/>
      <c r="G28" s="17" t="s">
        <v>77</v>
      </c>
      <c r="H28" s="17" t="s">
        <v>78</v>
      </c>
    </row>
    <row r="29" spans="1:8" ht="47.1" customHeight="1" x14ac:dyDescent="0.25">
      <c r="A29" s="35">
        <v>14</v>
      </c>
      <c r="B29" s="31" t="s">
        <v>69</v>
      </c>
      <c r="C29" s="31">
        <v>10</v>
      </c>
      <c r="D29" s="24">
        <f t="shared" ref="D29" si="24">C29*4</f>
        <v>40</v>
      </c>
      <c r="E29" s="25">
        <v>201.92</v>
      </c>
      <c r="F29" s="26">
        <f t="shared" ref="F29" si="25">D29*E29</f>
        <v>8076.7999999999993</v>
      </c>
      <c r="G29" s="16"/>
      <c r="H29" s="12">
        <f>D29*G29</f>
        <v>0</v>
      </c>
    </row>
    <row r="30" spans="1:8" ht="47.1" customHeight="1" x14ac:dyDescent="0.25">
      <c r="A30" s="36"/>
      <c r="B30" s="32"/>
      <c r="C30" s="32"/>
      <c r="D30" s="24"/>
      <c r="E30" s="25"/>
      <c r="F30" s="26"/>
      <c r="G30" s="17" t="s">
        <v>77</v>
      </c>
      <c r="H30" s="17" t="s">
        <v>78</v>
      </c>
    </row>
    <row r="31" spans="1:8" ht="47.1" customHeight="1" x14ac:dyDescent="0.25">
      <c r="A31" s="35">
        <v>15</v>
      </c>
      <c r="B31" s="31" t="s">
        <v>34</v>
      </c>
      <c r="C31" s="31">
        <v>10000</v>
      </c>
      <c r="D31" s="24">
        <f t="shared" ref="D31" si="26">C31*4</f>
        <v>40000</v>
      </c>
      <c r="E31" s="25">
        <v>3</v>
      </c>
      <c r="F31" s="26">
        <f t="shared" ref="F31" si="27">D31*E31</f>
        <v>120000</v>
      </c>
      <c r="G31" s="16"/>
      <c r="H31" s="12">
        <f>D31*G31</f>
        <v>0</v>
      </c>
    </row>
    <row r="32" spans="1:8" ht="47.1" customHeight="1" x14ac:dyDescent="0.25">
      <c r="A32" s="36"/>
      <c r="B32" s="32"/>
      <c r="C32" s="32"/>
      <c r="D32" s="24"/>
      <c r="E32" s="25"/>
      <c r="F32" s="26"/>
      <c r="G32" s="17" t="s">
        <v>77</v>
      </c>
      <c r="H32" s="17" t="s">
        <v>78</v>
      </c>
    </row>
    <row r="33" spans="1:8" ht="47.1" customHeight="1" x14ac:dyDescent="0.25">
      <c r="A33" s="35">
        <v>16</v>
      </c>
      <c r="B33" s="31" t="s">
        <v>61</v>
      </c>
      <c r="C33" s="31">
        <v>25000</v>
      </c>
      <c r="D33" s="24">
        <f t="shared" ref="D33" si="28">C33*4</f>
        <v>100000</v>
      </c>
      <c r="E33" s="25">
        <v>3.95</v>
      </c>
      <c r="F33" s="26">
        <f t="shared" ref="F33" si="29">D33*E33</f>
        <v>395000</v>
      </c>
      <c r="G33" s="16"/>
      <c r="H33" s="12">
        <f>D33*G33</f>
        <v>0</v>
      </c>
    </row>
    <row r="34" spans="1:8" ht="47.1" customHeight="1" x14ac:dyDescent="0.25">
      <c r="A34" s="36"/>
      <c r="B34" s="32"/>
      <c r="C34" s="32"/>
      <c r="D34" s="24"/>
      <c r="E34" s="25"/>
      <c r="F34" s="26"/>
      <c r="G34" s="17" t="s">
        <v>77</v>
      </c>
      <c r="H34" s="17" t="s">
        <v>78</v>
      </c>
    </row>
    <row r="35" spans="1:8" ht="47.1" customHeight="1" x14ac:dyDescent="0.25">
      <c r="A35" s="35">
        <v>17</v>
      </c>
      <c r="B35" s="31" t="s">
        <v>68</v>
      </c>
      <c r="C35" s="31">
        <v>1000</v>
      </c>
      <c r="D35" s="24">
        <f t="shared" ref="D35" si="30">C35*4</f>
        <v>4000</v>
      </c>
      <c r="E35" s="25">
        <v>1.6</v>
      </c>
      <c r="F35" s="26">
        <f t="shared" ref="F35" si="31">D35*E35</f>
        <v>6400</v>
      </c>
      <c r="G35" s="16"/>
      <c r="H35" s="12">
        <f>D35*G35</f>
        <v>0</v>
      </c>
    </row>
    <row r="36" spans="1:8" ht="47.1" customHeight="1" x14ac:dyDescent="0.25">
      <c r="A36" s="36"/>
      <c r="B36" s="32"/>
      <c r="C36" s="32"/>
      <c r="D36" s="24"/>
      <c r="E36" s="25"/>
      <c r="F36" s="26"/>
      <c r="G36" s="17" t="s">
        <v>77</v>
      </c>
      <c r="H36" s="17" t="s">
        <v>78</v>
      </c>
    </row>
    <row r="37" spans="1:8" ht="47.1" customHeight="1" x14ac:dyDescent="0.25">
      <c r="A37" s="35">
        <v>18</v>
      </c>
      <c r="B37" s="31" t="s">
        <v>67</v>
      </c>
      <c r="C37" s="31">
        <v>10</v>
      </c>
      <c r="D37" s="24">
        <f t="shared" ref="D37" si="32">C37*4</f>
        <v>40</v>
      </c>
      <c r="E37" s="25">
        <v>165</v>
      </c>
      <c r="F37" s="26">
        <f t="shared" ref="F37" si="33">D37*E37</f>
        <v>6600</v>
      </c>
      <c r="G37" s="16"/>
      <c r="H37" s="12">
        <f>D37*G37</f>
        <v>0</v>
      </c>
    </row>
    <row r="38" spans="1:8" ht="47.1" customHeight="1" x14ac:dyDescent="0.25">
      <c r="A38" s="36"/>
      <c r="B38" s="32"/>
      <c r="C38" s="32"/>
      <c r="D38" s="24"/>
      <c r="E38" s="25"/>
      <c r="F38" s="26"/>
      <c r="G38" s="17" t="s">
        <v>77</v>
      </c>
      <c r="H38" s="17" t="s">
        <v>78</v>
      </c>
    </row>
    <row r="39" spans="1:8" ht="42" customHeight="1" x14ac:dyDescent="0.25">
      <c r="A39" s="24" t="s">
        <v>84</v>
      </c>
      <c r="B39" s="24"/>
      <c r="C39" s="24"/>
      <c r="D39" s="21">
        <f>H37+H35+H33+H31+H29+H27+H25+H23+H21+H19+H17+H15+H13+H11+H9+H7+H5+H3</f>
        <v>0</v>
      </c>
      <c r="E39" s="15"/>
      <c r="F39" s="15">
        <f>SUM(F3:F38)</f>
        <v>1138099.2800000003</v>
      </c>
      <c r="G39" s="33"/>
      <c r="H39" s="33"/>
    </row>
    <row r="40" spans="1:8" x14ac:dyDescent="0.25">
      <c r="A40" s="24"/>
      <c r="B40" s="24"/>
      <c r="C40" s="24"/>
      <c r="D40" s="14" t="s">
        <v>86</v>
      </c>
      <c r="E40" s="15"/>
      <c r="F40" s="15"/>
      <c r="G40" s="24" t="s">
        <v>85</v>
      </c>
      <c r="H40" s="24"/>
    </row>
    <row r="41" spans="1:8" x14ac:dyDescent="0.25">
      <c r="F41" s="7"/>
    </row>
    <row r="42" spans="1:8" x14ac:dyDescent="0.25">
      <c r="F42" s="7"/>
    </row>
    <row r="43" spans="1:8" x14ac:dyDescent="0.25">
      <c r="F43" s="7"/>
    </row>
    <row r="44" spans="1:8" x14ac:dyDescent="0.25">
      <c r="F44" s="7"/>
    </row>
    <row r="45" spans="1:8" x14ac:dyDescent="0.25">
      <c r="F45" s="7"/>
    </row>
    <row r="46" spans="1:8" x14ac:dyDescent="0.25">
      <c r="F46" s="7"/>
    </row>
    <row r="47" spans="1:8" x14ac:dyDescent="0.25">
      <c r="F47" s="7"/>
    </row>
    <row r="48" spans="1:8" x14ac:dyDescent="0.25">
      <c r="F48" s="7"/>
    </row>
    <row r="49" spans="6:6" x14ac:dyDescent="0.25">
      <c r="F49" s="7"/>
    </row>
    <row r="50" spans="6:6" x14ac:dyDescent="0.25">
      <c r="F50" s="7"/>
    </row>
    <row r="51" spans="6:6" x14ac:dyDescent="0.25">
      <c r="F51" s="7"/>
    </row>
    <row r="52" spans="6:6" x14ac:dyDescent="0.25">
      <c r="F52" s="7"/>
    </row>
    <row r="53" spans="6:6" x14ac:dyDescent="0.25">
      <c r="F53" s="7"/>
    </row>
    <row r="54" spans="6:6" x14ac:dyDescent="0.25">
      <c r="F54" s="7"/>
    </row>
    <row r="55" spans="6:6" x14ac:dyDescent="0.25">
      <c r="F55" s="7"/>
    </row>
    <row r="56" spans="6:6" x14ac:dyDescent="0.25">
      <c r="F56" s="7"/>
    </row>
    <row r="57" spans="6:6" x14ac:dyDescent="0.25">
      <c r="F57" s="7"/>
    </row>
    <row r="58" spans="6:6" x14ac:dyDescent="0.25">
      <c r="F58" s="7"/>
    </row>
    <row r="59" spans="6:6" x14ac:dyDescent="0.25">
      <c r="F59" s="7"/>
    </row>
    <row r="60" spans="6:6" x14ac:dyDescent="0.25">
      <c r="F60" s="7"/>
    </row>
    <row r="61" spans="6:6" x14ac:dyDescent="0.25">
      <c r="F61" s="7"/>
    </row>
    <row r="62" spans="6:6" x14ac:dyDescent="0.25">
      <c r="F62" s="7"/>
    </row>
    <row r="63" spans="6:6" x14ac:dyDescent="0.25">
      <c r="F63" s="7"/>
    </row>
    <row r="64" spans="6:6" x14ac:dyDescent="0.25">
      <c r="F64" s="7"/>
    </row>
    <row r="65" spans="6:6" x14ac:dyDescent="0.25">
      <c r="F65" s="7"/>
    </row>
    <row r="66" spans="6:6" x14ac:dyDescent="0.25">
      <c r="F66" s="7"/>
    </row>
    <row r="67" spans="6:6" x14ac:dyDescent="0.25">
      <c r="F67" s="7"/>
    </row>
    <row r="68" spans="6:6" x14ac:dyDescent="0.25">
      <c r="F68" s="7"/>
    </row>
    <row r="69" spans="6:6" x14ac:dyDescent="0.25">
      <c r="F69" s="7"/>
    </row>
    <row r="70" spans="6:6" x14ac:dyDescent="0.25">
      <c r="F70" s="7"/>
    </row>
    <row r="71" spans="6:6" x14ac:dyDescent="0.25">
      <c r="F71" s="7"/>
    </row>
    <row r="72" spans="6:6" x14ac:dyDescent="0.25">
      <c r="F72" s="7"/>
    </row>
    <row r="73" spans="6:6" x14ac:dyDescent="0.25">
      <c r="F73" s="7"/>
    </row>
    <row r="74" spans="6:6" x14ac:dyDescent="0.25">
      <c r="F74" s="7"/>
    </row>
    <row r="75" spans="6:6" x14ac:dyDescent="0.25">
      <c r="F75" s="7"/>
    </row>
    <row r="76" spans="6:6" x14ac:dyDescent="0.25">
      <c r="F76" s="7"/>
    </row>
    <row r="77" spans="6:6" x14ac:dyDescent="0.25">
      <c r="F77" s="7"/>
    </row>
    <row r="78" spans="6:6" x14ac:dyDescent="0.25">
      <c r="F78" s="7"/>
    </row>
    <row r="79" spans="6:6" x14ac:dyDescent="0.25">
      <c r="F79" s="7"/>
    </row>
    <row r="80" spans="6:6" x14ac:dyDescent="0.25">
      <c r="F80" s="7"/>
    </row>
    <row r="81" spans="6:6" x14ac:dyDescent="0.25">
      <c r="F81" s="7"/>
    </row>
    <row r="82" spans="6:6" x14ac:dyDescent="0.25">
      <c r="F82" s="7"/>
    </row>
    <row r="83" spans="6:6" x14ac:dyDescent="0.25">
      <c r="F83" s="7"/>
    </row>
    <row r="84" spans="6:6" x14ac:dyDescent="0.25">
      <c r="F84" s="7"/>
    </row>
    <row r="85" spans="6:6" x14ac:dyDescent="0.25">
      <c r="F85" s="7"/>
    </row>
    <row r="86" spans="6:6" x14ac:dyDescent="0.25">
      <c r="F86" s="7"/>
    </row>
    <row r="87" spans="6:6" x14ac:dyDescent="0.25">
      <c r="F87" s="7"/>
    </row>
    <row r="88" spans="6:6" x14ac:dyDescent="0.25">
      <c r="F88" s="7"/>
    </row>
    <row r="89" spans="6:6" x14ac:dyDescent="0.25">
      <c r="F89" s="7"/>
    </row>
    <row r="90" spans="6:6" x14ac:dyDescent="0.25">
      <c r="F90" s="7"/>
    </row>
    <row r="91" spans="6:6" x14ac:dyDescent="0.25">
      <c r="F91" s="7"/>
    </row>
    <row r="92" spans="6:6" x14ac:dyDescent="0.25">
      <c r="F92" s="7"/>
    </row>
    <row r="93" spans="6:6" x14ac:dyDescent="0.25">
      <c r="F93" s="7"/>
    </row>
    <row r="94" spans="6:6" x14ac:dyDescent="0.25">
      <c r="F94" s="7"/>
    </row>
    <row r="95" spans="6:6" x14ac:dyDescent="0.25">
      <c r="F95" s="7"/>
    </row>
    <row r="96" spans="6:6" x14ac:dyDescent="0.25">
      <c r="F96" s="7"/>
    </row>
    <row r="97" spans="6:6" x14ac:dyDescent="0.25">
      <c r="F97" s="7"/>
    </row>
    <row r="98" spans="6:6" x14ac:dyDescent="0.25">
      <c r="F98" s="7"/>
    </row>
    <row r="99" spans="6:6" x14ac:dyDescent="0.25">
      <c r="F99" s="7"/>
    </row>
    <row r="100" spans="6:6" x14ac:dyDescent="0.25">
      <c r="F100" s="7"/>
    </row>
    <row r="101" spans="6:6" x14ac:dyDescent="0.25">
      <c r="F101" s="7"/>
    </row>
    <row r="102" spans="6:6" x14ac:dyDescent="0.25">
      <c r="F102" s="7"/>
    </row>
    <row r="103" spans="6:6" x14ac:dyDescent="0.25">
      <c r="F103" s="7"/>
    </row>
    <row r="104" spans="6:6" x14ac:dyDescent="0.25">
      <c r="F104" s="7"/>
    </row>
    <row r="105" spans="6:6" x14ac:dyDescent="0.25">
      <c r="F105" s="7"/>
    </row>
    <row r="106" spans="6:6" x14ac:dyDescent="0.25">
      <c r="F106" s="7"/>
    </row>
    <row r="107" spans="6:6" x14ac:dyDescent="0.25">
      <c r="F107" s="7"/>
    </row>
    <row r="108" spans="6:6" x14ac:dyDescent="0.25">
      <c r="F108" s="7"/>
    </row>
    <row r="109" spans="6:6" x14ac:dyDescent="0.25">
      <c r="F109" s="7"/>
    </row>
    <row r="110" spans="6:6" x14ac:dyDescent="0.25">
      <c r="F110" s="7"/>
    </row>
    <row r="111" spans="6:6" x14ac:dyDescent="0.25">
      <c r="F111" s="7"/>
    </row>
    <row r="112" spans="6:6" x14ac:dyDescent="0.25">
      <c r="F112" s="7"/>
    </row>
    <row r="113" spans="6:6" x14ac:dyDescent="0.25">
      <c r="F113" s="7"/>
    </row>
    <row r="114" spans="6:6" x14ac:dyDescent="0.25">
      <c r="F114" s="7"/>
    </row>
    <row r="115" spans="6:6" x14ac:dyDescent="0.25">
      <c r="F115" s="7"/>
    </row>
    <row r="116" spans="6:6" x14ac:dyDescent="0.25">
      <c r="F116" s="7"/>
    </row>
    <row r="117" spans="6:6" x14ac:dyDescent="0.25">
      <c r="F117" s="7"/>
    </row>
    <row r="118" spans="6:6" x14ac:dyDescent="0.25">
      <c r="F118" s="7"/>
    </row>
    <row r="119" spans="6:6" x14ac:dyDescent="0.25">
      <c r="F119" s="7"/>
    </row>
    <row r="120" spans="6:6" x14ac:dyDescent="0.25">
      <c r="F120" s="7"/>
    </row>
    <row r="121" spans="6:6" x14ac:dyDescent="0.25">
      <c r="F121" s="7"/>
    </row>
    <row r="122" spans="6:6" x14ac:dyDescent="0.25">
      <c r="F122" s="7"/>
    </row>
    <row r="123" spans="6:6" x14ac:dyDescent="0.25">
      <c r="F123" s="7"/>
    </row>
    <row r="124" spans="6:6" x14ac:dyDescent="0.25">
      <c r="F124" s="7"/>
    </row>
    <row r="125" spans="6:6" x14ac:dyDescent="0.25">
      <c r="F125" s="7"/>
    </row>
    <row r="126" spans="6:6" x14ac:dyDescent="0.25">
      <c r="F126" s="7"/>
    </row>
    <row r="127" spans="6:6" x14ac:dyDescent="0.25">
      <c r="F127" s="7"/>
    </row>
    <row r="128" spans="6:6" x14ac:dyDescent="0.25">
      <c r="F128" s="7"/>
    </row>
    <row r="129" spans="6:6" x14ac:dyDescent="0.25">
      <c r="F129" s="7"/>
    </row>
    <row r="130" spans="6:6" x14ac:dyDescent="0.25">
      <c r="F130" s="7"/>
    </row>
    <row r="131" spans="6:6" x14ac:dyDescent="0.25">
      <c r="F131" s="7"/>
    </row>
    <row r="132" spans="6:6" x14ac:dyDescent="0.25">
      <c r="F132" s="7"/>
    </row>
    <row r="133" spans="6:6" x14ac:dyDescent="0.25">
      <c r="F133" s="7"/>
    </row>
    <row r="134" spans="6:6" x14ac:dyDescent="0.25">
      <c r="F134" s="7"/>
    </row>
    <row r="135" spans="6:6" x14ac:dyDescent="0.25">
      <c r="F135" s="7"/>
    </row>
    <row r="136" spans="6:6" x14ac:dyDescent="0.25">
      <c r="F136" s="7"/>
    </row>
    <row r="137" spans="6:6" x14ac:dyDescent="0.25">
      <c r="F137" s="7"/>
    </row>
    <row r="138" spans="6:6" x14ac:dyDescent="0.25">
      <c r="F138" s="7"/>
    </row>
    <row r="139" spans="6:6" x14ac:dyDescent="0.25">
      <c r="F139" s="7"/>
    </row>
    <row r="140" spans="6:6" x14ac:dyDescent="0.25">
      <c r="F140" s="7"/>
    </row>
    <row r="141" spans="6:6" x14ac:dyDescent="0.25">
      <c r="F141" s="7"/>
    </row>
    <row r="142" spans="6:6" x14ac:dyDescent="0.25">
      <c r="F142" s="7"/>
    </row>
    <row r="143" spans="6:6" x14ac:dyDescent="0.25">
      <c r="F143" s="7"/>
    </row>
    <row r="144" spans="6:6" x14ac:dyDescent="0.25">
      <c r="F144" s="7"/>
    </row>
    <row r="145" spans="6:6" x14ac:dyDescent="0.25">
      <c r="F145" s="7"/>
    </row>
    <row r="146" spans="6:6" x14ac:dyDescent="0.25">
      <c r="F146" s="7"/>
    </row>
    <row r="147" spans="6:6" x14ac:dyDescent="0.25">
      <c r="F147" s="7"/>
    </row>
    <row r="148" spans="6:6" x14ac:dyDescent="0.25">
      <c r="F148" s="7"/>
    </row>
    <row r="149" spans="6:6" x14ac:dyDescent="0.25">
      <c r="F149" s="7"/>
    </row>
    <row r="150" spans="6:6" x14ac:dyDescent="0.25">
      <c r="F150" s="7"/>
    </row>
    <row r="151" spans="6:6" x14ac:dyDescent="0.25">
      <c r="F151" s="7"/>
    </row>
    <row r="152" spans="6:6" x14ac:dyDescent="0.25">
      <c r="F152" s="7"/>
    </row>
    <row r="153" spans="6:6" x14ac:dyDescent="0.25">
      <c r="F153" s="7"/>
    </row>
    <row r="154" spans="6:6" x14ac:dyDescent="0.25">
      <c r="F154" s="7"/>
    </row>
    <row r="155" spans="6:6" x14ac:dyDescent="0.25">
      <c r="F155" s="7"/>
    </row>
    <row r="156" spans="6:6" x14ac:dyDescent="0.25">
      <c r="F156" s="7"/>
    </row>
    <row r="157" spans="6:6" x14ac:dyDescent="0.25">
      <c r="F157" s="7"/>
    </row>
    <row r="158" spans="6:6" x14ac:dyDescent="0.25">
      <c r="F158" s="7"/>
    </row>
    <row r="159" spans="6:6" x14ac:dyDescent="0.25">
      <c r="F159" s="7"/>
    </row>
    <row r="160" spans="6:6" x14ac:dyDescent="0.25">
      <c r="F160" s="7"/>
    </row>
    <row r="161" spans="6:6" x14ac:dyDescent="0.25">
      <c r="F161" s="7"/>
    </row>
    <row r="162" spans="6:6" x14ac:dyDescent="0.25">
      <c r="F162" s="7"/>
    </row>
    <row r="163" spans="6:6" x14ac:dyDescent="0.25">
      <c r="F163" s="7"/>
    </row>
    <row r="164" spans="6:6" x14ac:dyDescent="0.25">
      <c r="F164" s="7"/>
    </row>
    <row r="165" spans="6:6" x14ac:dyDescent="0.25">
      <c r="F165" s="7"/>
    </row>
    <row r="166" spans="6:6" x14ac:dyDescent="0.25">
      <c r="F166" s="7"/>
    </row>
    <row r="167" spans="6:6" x14ac:dyDescent="0.25">
      <c r="F167" s="7"/>
    </row>
    <row r="168" spans="6:6" x14ac:dyDescent="0.25">
      <c r="F168" s="7"/>
    </row>
    <row r="169" spans="6:6" x14ac:dyDescent="0.25">
      <c r="F169" s="7"/>
    </row>
    <row r="170" spans="6:6" x14ac:dyDescent="0.25">
      <c r="F170" s="7"/>
    </row>
    <row r="171" spans="6:6" x14ac:dyDescent="0.25">
      <c r="F171" s="7"/>
    </row>
    <row r="172" spans="6:6" x14ac:dyDescent="0.25">
      <c r="F172" s="7"/>
    </row>
    <row r="173" spans="6:6" x14ac:dyDescent="0.25">
      <c r="F173" s="7"/>
    </row>
    <row r="174" spans="6:6" x14ac:dyDescent="0.25">
      <c r="F174" s="7"/>
    </row>
    <row r="175" spans="6:6" x14ac:dyDescent="0.25">
      <c r="F175" s="7"/>
    </row>
    <row r="176" spans="6:6" x14ac:dyDescent="0.25">
      <c r="F176" s="7"/>
    </row>
    <row r="177" spans="6:6" x14ac:dyDescent="0.25">
      <c r="F177" s="7"/>
    </row>
    <row r="178" spans="6:6" x14ac:dyDescent="0.25">
      <c r="F178" s="7"/>
    </row>
    <row r="179" spans="6:6" x14ac:dyDescent="0.25">
      <c r="F179" s="7"/>
    </row>
    <row r="180" spans="6:6" x14ac:dyDescent="0.25">
      <c r="F180" s="7"/>
    </row>
    <row r="181" spans="6:6" x14ac:dyDescent="0.25">
      <c r="F181" s="7"/>
    </row>
    <row r="182" spans="6:6" x14ac:dyDescent="0.25">
      <c r="F182" s="7"/>
    </row>
    <row r="183" spans="6:6" x14ac:dyDescent="0.25">
      <c r="F183" s="7"/>
    </row>
    <row r="184" spans="6:6" x14ac:dyDescent="0.25">
      <c r="F184" s="7"/>
    </row>
    <row r="185" spans="6:6" x14ac:dyDescent="0.25">
      <c r="F185" s="7"/>
    </row>
    <row r="186" spans="6:6" x14ac:dyDescent="0.25">
      <c r="F186" s="7"/>
    </row>
    <row r="187" spans="6:6" x14ac:dyDescent="0.25">
      <c r="F187" s="7"/>
    </row>
    <row r="188" spans="6:6" x14ac:dyDescent="0.25">
      <c r="F188" s="7"/>
    </row>
    <row r="189" spans="6:6" x14ac:dyDescent="0.25">
      <c r="F189" s="7"/>
    </row>
    <row r="190" spans="6:6" x14ac:dyDescent="0.25">
      <c r="F190" s="7"/>
    </row>
    <row r="191" spans="6:6" x14ac:dyDescent="0.25">
      <c r="F191" s="7"/>
    </row>
    <row r="192" spans="6:6" x14ac:dyDescent="0.25">
      <c r="F192" s="7"/>
    </row>
    <row r="193" spans="6:6" x14ac:dyDescent="0.25">
      <c r="F193" s="7"/>
    </row>
    <row r="194" spans="6:6" x14ac:dyDescent="0.25">
      <c r="F194" s="7"/>
    </row>
    <row r="195" spans="6:6" x14ac:dyDescent="0.25">
      <c r="F195" s="7"/>
    </row>
    <row r="196" spans="6:6" x14ac:dyDescent="0.25">
      <c r="F196" s="7"/>
    </row>
    <row r="197" spans="6:6" x14ac:dyDescent="0.25">
      <c r="F197" s="7"/>
    </row>
    <row r="198" spans="6:6" x14ac:dyDescent="0.25">
      <c r="F198" s="7"/>
    </row>
    <row r="199" spans="6:6" x14ac:dyDescent="0.25">
      <c r="F199" s="7"/>
    </row>
    <row r="200" spans="6:6" x14ac:dyDescent="0.25">
      <c r="F200" s="7"/>
    </row>
    <row r="201" spans="6:6" x14ac:dyDescent="0.25">
      <c r="F201" s="7"/>
    </row>
    <row r="202" spans="6:6" x14ac:dyDescent="0.25">
      <c r="F202" s="7"/>
    </row>
    <row r="203" spans="6:6" x14ac:dyDescent="0.25">
      <c r="F203" s="7"/>
    </row>
    <row r="204" spans="6:6" x14ac:dyDescent="0.25">
      <c r="F204" s="7"/>
    </row>
    <row r="205" spans="6:6" x14ac:dyDescent="0.25">
      <c r="F205" s="7"/>
    </row>
    <row r="206" spans="6:6" x14ac:dyDescent="0.25">
      <c r="F206" s="7"/>
    </row>
    <row r="207" spans="6:6" x14ac:dyDescent="0.25">
      <c r="F207" s="7"/>
    </row>
    <row r="208" spans="6:6" x14ac:dyDescent="0.25">
      <c r="F208" s="7"/>
    </row>
    <row r="209" spans="6:6" x14ac:dyDescent="0.25">
      <c r="F209" s="7"/>
    </row>
    <row r="210" spans="6:6" x14ac:dyDescent="0.25">
      <c r="F210" s="7"/>
    </row>
    <row r="211" spans="6:6" x14ac:dyDescent="0.25">
      <c r="F211" s="7"/>
    </row>
    <row r="212" spans="6:6" x14ac:dyDescent="0.25">
      <c r="F212" s="7"/>
    </row>
    <row r="213" spans="6:6" x14ac:dyDescent="0.25">
      <c r="F213" s="7"/>
    </row>
    <row r="214" spans="6:6" x14ac:dyDescent="0.25">
      <c r="F214" s="7"/>
    </row>
    <row r="215" spans="6:6" x14ac:dyDescent="0.25">
      <c r="F215" s="7"/>
    </row>
    <row r="216" spans="6:6" x14ac:dyDescent="0.25">
      <c r="F216" s="7"/>
    </row>
    <row r="217" spans="6:6" x14ac:dyDescent="0.25">
      <c r="F217" s="7"/>
    </row>
    <row r="218" spans="6:6" x14ac:dyDescent="0.25">
      <c r="F218" s="7"/>
    </row>
    <row r="219" spans="6:6" x14ac:dyDescent="0.25">
      <c r="F219" s="7"/>
    </row>
    <row r="220" spans="6:6" x14ac:dyDescent="0.25">
      <c r="F220" s="7"/>
    </row>
    <row r="221" spans="6:6" x14ac:dyDescent="0.25">
      <c r="F221" s="7"/>
    </row>
    <row r="222" spans="6:6" x14ac:dyDescent="0.25">
      <c r="F222" s="7"/>
    </row>
    <row r="223" spans="6:6" x14ac:dyDescent="0.25">
      <c r="F223" s="7"/>
    </row>
    <row r="224" spans="6:6" x14ac:dyDescent="0.25">
      <c r="F224" s="7"/>
    </row>
    <row r="225" spans="6:6" x14ac:dyDescent="0.25">
      <c r="F225" s="7"/>
    </row>
    <row r="226" spans="6:6" x14ac:dyDescent="0.25">
      <c r="F226" s="7"/>
    </row>
    <row r="227" spans="6:6" x14ac:dyDescent="0.25">
      <c r="F227" s="7"/>
    </row>
    <row r="228" spans="6:6" x14ac:dyDescent="0.25">
      <c r="F228" s="7"/>
    </row>
    <row r="229" spans="6:6" x14ac:dyDescent="0.25">
      <c r="F229" s="7"/>
    </row>
    <row r="230" spans="6:6" x14ac:dyDescent="0.25">
      <c r="F230" s="7"/>
    </row>
    <row r="231" spans="6:6" x14ac:dyDescent="0.25">
      <c r="F231" s="7"/>
    </row>
    <row r="232" spans="6:6" x14ac:dyDescent="0.25">
      <c r="F232" s="7"/>
    </row>
    <row r="233" spans="6:6" x14ac:dyDescent="0.25">
      <c r="F233" s="7"/>
    </row>
    <row r="234" spans="6:6" x14ac:dyDescent="0.25">
      <c r="F234" s="7"/>
    </row>
    <row r="235" spans="6:6" x14ac:dyDescent="0.25">
      <c r="F235" s="7"/>
    </row>
    <row r="236" spans="6:6" x14ac:dyDescent="0.25">
      <c r="F236" s="7"/>
    </row>
    <row r="237" spans="6:6" x14ac:dyDescent="0.25">
      <c r="F237" s="7"/>
    </row>
    <row r="238" spans="6:6" x14ac:dyDescent="0.25">
      <c r="F238" s="7"/>
    </row>
    <row r="239" spans="6:6" x14ac:dyDescent="0.25">
      <c r="F239" s="7"/>
    </row>
    <row r="240" spans="6:6" x14ac:dyDescent="0.25">
      <c r="F240" s="7"/>
    </row>
    <row r="241" spans="6:6" x14ac:dyDescent="0.25">
      <c r="F241" s="7"/>
    </row>
    <row r="242" spans="6:6" x14ac:dyDescent="0.25">
      <c r="F242" s="7"/>
    </row>
    <row r="243" spans="6:6" x14ac:dyDescent="0.25">
      <c r="F243" s="7"/>
    </row>
    <row r="244" spans="6:6" x14ac:dyDescent="0.25">
      <c r="F244" s="7"/>
    </row>
    <row r="245" spans="6:6" x14ac:dyDescent="0.25">
      <c r="F245" s="7"/>
    </row>
    <row r="246" spans="6:6" x14ac:dyDescent="0.25">
      <c r="F246" s="7"/>
    </row>
    <row r="247" spans="6:6" x14ac:dyDescent="0.25">
      <c r="F247" s="7"/>
    </row>
    <row r="248" spans="6:6" x14ac:dyDescent="0.25">
      <c r="F248" s="7"/>
    </row>
    <row r="249" spans="6:6" x14ac:dyDescent="0.25">
      <c r="F249" s="7"/>
    </row>
    <row r="250" spans="6:6" x14ac:dyDescent="0.25">
      <c r="F250" s="7"/>
    </row>
    <row r="251" spans="6:6" x14ac:dyDescent="0.25">
      <c r="F251" s="7"/>
    </row>
    <row r="252" spans="6:6" x14ac:dyDescent="0.25">
      <c r="F252" s="7"/>
    </row>
    <row r="253" spans="6:6" x14ac:dyDescent="0.25">
      <c r="F253" s="7"/>
    </row>
    <row r="254" spans="6:6" x14ac:dyDescent="0.25">
      <c r="F254" s="7"/>
    </row>
    <row r="255" spans="6:6" x14ac:dyDescent="0.25">
      <c r="F255" s="7"/>
    </row>
    <row r="256" spans="6:6" x14ac:dyDescent="0.25">
      <c r="F256" s="7"/>
    </row>
    <row r="257" spans="6:6" x14ac:dyDescent="0.25">
      <c r="F257" s="7"/>
    </row>
    <row r="258" spans="6:6" x14ac:dyDescent="0.25">
      <c r="F258" s="7"/>
    </row>
    <row r="259" spans="6:6" x14ac:dyDescent="0.25">
      <c r="F259" s="7"/>
    </row>
    <row r="260" spans="6:6" x14ac:dyDescent="0.25">
      <c r="F260" s="7"/>
    </row>
    <row r="261" spans="6:6" x14ac:dyDescent="0.25">
      <c r="F261" s="7"/>
    </row>
    <row r="262" spans="6:6" x14ac:dyDescent="0.25">
      <c r="F262" s="7"/>
    </row>
    <row r="263" spans="6:6" x14ac:dyDescent="0.25">
      <c r="F263" s="7"/>
    </row>
    <row r="264" spans="6:6" x14ac:dyDescent="0.25">
      <c r="F264" s="7"/>
    </row>
    <row r="265" spans="6:6" x14ac:dyDescent="0.25">
      <c r="F265" s="7"/>
    </row>
    <row r="266" spans="6:6" x14ac:dyDescent="0.25">
      <c r="F266" s="7"/>
    </row>
    <row r="267" spans="6:6" x14ac:dyDescent="0.25">
      <c r="F267" s="7"/>
    </row>
    <row r="268" spans="6:6" x14ac:dyDescent="0.25">
      <c r="F268" s="7"/>
    </row>
    <row r="269" spans="6:6" x14ac:dyDescent="0.25">
      <c r="F269" s="7"/>
    </row>
    <row r="270" spans="6:6" x14ac:dyDescent="0.25">
      <c r="F270" s="7"/>
    </row>
    <row r="271" spans="6:6" x14ac:dyDescent="0.25">
      <c r="F271" s="7"/>
    </row>
    <row r="272" spans="6:6" x14ac:dyDescent="0.25">
      <c r="F272" s="7"/>
    </row>
    <row r="273" spans="6:6" x14ac:dyDescent="0.25">
      <c r="F273" s="7"/>
    </row>
    <row r="274" spans="6:6" x14ac:dyDescent="0.25">
      <c r="F274" s="7"/>
    </row>
    <row r="275" spans="6:6" x14ac:dyDescent="0.25">
      <c r="F275" s="7"/>
    </row>
    <row r="276" spans="6:6" x14ac:dyDescent="0.25">
      <c r="F276" s="7"/>
    </row>
    <row r="277" spans="6:6" x14ac:dyDescent="0.25">
      <c r="F277" s="7"/>
    </row>
    <row r="278" spans="6:6" x14ac:dyDescent="0.25">
      <c r="F278" s="7"/>
    </row>
    <row r="279" spans="6:6" x14ac:dyDescent="0.25">
      <c r="F279" s="7"/>
    </row>
    <row r="280" spans="6:6" x14ac:dyDescent="0.25">
      <c r="F280" s="7"/>
    </row>
    <row r="281" spans="6:6" x14ac:dyDescent="0.25">
      <c r="F281" s="7"/>
    </row>
    <row r="282" spans="6:6" x14ac:dyDescent="0.25">
      <c r="F282" s="7"/>
    </row>
    <row r="283" spans="6:6" x14ac:dyDescent="0.25">
      <c r="F283" s="7"/>
    </row>
    <row r="284" spans="6:6" x14ac:dyDescent="0.25">
      <c r="F284" s="7"/>
    </row>
    <row r="285" spans="6:6" x14ac:dyDescent="0.25">
      <c r="F285" s="7"/>
    </row>
    <row r="286" spans="6:6" x14ac:dyDescent="0.25">
      <c r="F286" s="7"/>
    </row>
    <row r="287" spans="6:6" x14ac:dyDescent="0.25">
      <c r="F287" s="7"/>
    </row>
    <row r="288" spans="6:6" x14ac:dyDescent="0.25">
      <c r="F288" s="7"/>
    </row>
    <row r="289" spans="6:6" x14ac:dyDescent="0.25">
      <c r="F289" s="7"/>
    </row>
    <row r="290" spans="6:6" x14ac:dyDescent="0.25">
      <c r="F290" s="7"/>
    </row>
    <row r="291" spans="6:6" x14ac:dyDescent="0.25">
      <c r="F291" s="7"/>
    </row>
    <row r="292" spans="6:6" x14ac:dyDescent="0.25">
      <c r="F292" s="7"/>
    </row>
    <row r="293" spans="6:6" x14ac:dyDescent="0.25">
      <c r="F293" s="7"/>
    </row>
    <row r="294" spans="6:6" x14ac:dyDescent="0.25">
      <c r="F294" s="7"/>
    </row>
    <row r="295" spans="6:6" x14ac:dyDescent="0.25">
      <c r="F295" s="7"/>
    </row>
    <row r="296" spans="6:6" x14ac:dyDescent="0.25">
      <c r="F296" s="7"/>
    </row>
    <row r="297" spans="6:6" x14ac:dyDescent="0.25">
      <c r="F297" s="7"/>
    </row>
    <row r="298" spans="6:6" x14ac:dyDescent="0.25">
      <c r="F298" s="7"/>
    </row>
    <row r="299" spans="6:6" x14ac:dyDescent="0.25">
      <c r="F299" s="7"/>
    </row>
    <row r="300" spans="6:6" x14ac:dyDescent="0.25">
      <c r="F300" s="7"/>
    </row>
    <row r="301" spans="6:6" x14ac:dyDescent="0.25">
      <c r="F301" s="7"/>
    </row>
    <row r="302" spans="6:6" x14ac:dyDescent="0.25">
      <c r="F302" s="7"/>
    </row>
    <row r="303" spans="6:6" x14ac:dyDescent="0.25">
      <c r="F303" s="7"/>
    </row>
    <row r="304" spans="6:6" x14ac:dyDescent="0.25">
      <c r="F304" s="7"/>
    </row>
    <row r="305" spans="6:6" x14ac:dyDescent="0.25">
      <c r="F305" s="7"/>
    </row>
    <row r="306" spans="6:6" x14ac:dyDescent="0.25">
      <c r="F306" s="7"/>
    </row>
    <row r="307" spans="6:6" x14ac:dyDescent="0.25">
      <c r="F307" s="7"/>
    </row>
    <row r="308" spans="6:6" x14ac:dyDescent="0.25">
      <c r="F308" s="7"/>
    </row>
    <row r="309" spans="6:6" x14ac:dyDescent="0.25">
      <c r="F309" s="7"/>
    </row>
    <row r="310" spans="6:6" x14ac:dyDescent="0.25">
      <c r="F310" s="7"/>
    </row>
    <row r="311" spans="6:6" x14ac:dyDescent="0.25">
      <c r="F311" s="7"/>
    </row>
    <row r="312" spans="6:6" x14ac:dyDescent="0.25">
      <c r="F312" s="7"/>
    </row>
    <row r="313" spans="6:6" x14ac:dyDescent="0.25">
      <c r="F313" s="7"/>
    </row>
    <row r="314" spans="6:6" x14ac:dyDescent="0.25">
      <c r="F314" s="7"/>
    </row>
    <row r="315" spans="6:6" x14ac:dyDescent="0.25">
      <c r="F315" s="7"/>
    </row>
    <row r="316" spans="6:6" x14ac:dyDescent="0.25">
      <c r="F316" s="7"/>
    </row>
    <row r="317" spans="6:6" x14ac:dyDescent="0.25">
      <c r="F317" s="7"/>
    </row>
    <row r="318" spans="6:6" x14ac:dyDescent="0.25">
      <c r="F318" s="7"/>
    </row>
    <row r="319" spans="6:6" x14ac:dyDescent="0.25">
      <c r="F319" s="7"/>
    </row>
    <row r="320" spans="6:6" x14ac:dyDescent="0.25">
      <c r="F320" s="7"/>
    </row>
    <row r="321" spans="6:6" x14ac:dyDescent="0.25">
      <c r="F321" s="7"/>
    </row>
    <row r="322" spans="6:6" x14ac:dyDescent="0.25">
      <c r="F322" s="7"/>
    </row>
    <row r="323" spans="6:6" x14ac:dyDescent="0.25">
      <c r="F323" s="7"/>
    </row>
    <row r="324" spans="6:6" x14ac:dyDescent="0.25">
      <c r="F324" s="7"/>
    </row>
    <row r="325" spans="6:6" x14ac:dyDescent="0.25">
      <c r="F325" s="7"/>
    </row>
    <row r="326" spans="6:6" x14ac:dyDescent="0.25">
      <c r="F326" s="7"/>
    </row>
    <row r="327" spans="6:6" x14ac:dyDescent="0.25">
      <c r="F327" s="7"/>
    </row>
    <row r="328" spans="6:6" x14ac:dyDescent="0.25">
      <c r="F328" s="7"/>
    </row>
    <row r="329" spans="6:6" x14ac:dyDescent="0.25">
      <c r="F329" s="7"/>
    </row>
    <row r="330" spans="6:6" x14ac:dyDescent="0.25">
      <c r="F330" s="7"/>
    </row>
    <row r="331" spans="6:6" x14ac:dyDescent="0.25">
      <c r="F331" s="7"/>
    </row>
    <row r="332" spans="6:6" x14ac:dyDescent="0.25">
      <c r="F332" s="7"/>
    </row>
    <row r="333" spans="6:6" x14ac:dyDescent="0.25">
      <c r="F333" s="7"/>
    </row>
    <row r="334" spans="6:6" x14ac:dyDescent="0.25">
      <c r="F334" s="7"/>
    </row>
    <row r="335" spans="6:6" x14ac:dyDescent="0.25">
      <c r="F335" s="7"/>
    </row>
    <row r="336" spans="6:6" x14ac:dyDescent="0.25">
      <c r="F336" s="7"/>
    </row>
    <row r="337" spans="6:6" x14ac:dyDescent="0.25">
      <c r="F337" s="7"/>
    </row>
    <row r="338" spans="6:6" x14ac:dyDescent="0.25">
      <c r="F338" s="7"/>
    </row>
    <row r="339" spans="6:6" x14ac:dyDescent="0.25">
      <c r="F339" s="7"/>
    </row>
    <row r="340" spans="6:6" x14ac:dyDescent="0.25">
      <c r="F340" s="7"/>
    </row>
    <row r="341" spans="6:6" x14ac:dyDescent="0.25">
      <c r="F341" s="7"/>
    </row>
    <row r="342" spans="6:6" x14ac:dyDescent="0.25">
      <c r="F342" s="7"/>
    </row>
    <row r="343" spans="6:6" x14ac:dyDescent="0.25">
      <c r="F343" s="7"/>
    </row>
    <row r="344" spans="6:6" x14ac:dyDescent="0.25">
      <c r="F344" s="7"/>
    </row>
    <row r="345" spans="6:6" x14ac:dyDescent="0.25">
      <c r="F345" s="7"/>
    </row>
    <row r="346" spans="6:6" x14ac:dyDescent="0.25">
      <c r="F346" s="7"/>
    </row>
    <row r="347" spans="6:6" x14ac:dyDescent="0.25">
      <c r="F347" s="7"/>
    </row>
    <row r="348" spans="6:6" x14ac:dyDescent="0.25">
      <c r="F348" s="7"/>
    </row>
    <row r="349" spans="6:6" x14ac:dyDescent="0.25">
      <c r="F349" s="7"/>
    </row>
    <row r="350" spans="6:6" x14ac:dyDescent="0.25">
      <c r="F350" s="7"/>
    </row>
    <row r="351" spans="6:6" x14ac:dyDescent="0.25">
      <c r="F351" s="7"/>
    </row>
    <row r="352" spans="6:6" x14ac:dyDescent="0.25">
      <c r="F352" s="7"/>
    </row>
    <row r="353" spans="6:6" x14ac:dyDescent="0.25">
      <c r="F353" s="7"/>
    </row>
    <row r="354" spans="6:6" x14ac:dyDescent="0.25">
      <c r="F354" s="7"/>
    </row>
    <row r="355" spans="6:6" x14ac:dyDescent="0.25">
      <c r="F355" s="7"/>
    </row>
    <row r="356" spans="6:6" x14ac:dyDescent="0.25">
      <c r="F356" s="7"/>
    </row>
    <row r="357" spans="6:6" x14ac:dyDescent="0.25">
      <c r="F357" s="7"/>
    </row>
    <row r="358" spans="6:6" x14ac:dyDescent="0.25">
      <c r="F358" s="7"/>
    </row>
    <row r="359" spans="6:6" x14ac:dyDescent="0.25">
      <c r="F359" s="7"/>
    </row>
    <row r="360" spans="6:6" x14ac:dyDescent="0.25">
      <c r="F360" s="7"/>
    </row>
    <row r="361" spans="6:6" x14ac:dyDescent="0.25">
      <c r="F361" s="7"/>
    </row>
    <row r="362" spans="6:6" x14ac:dyDescent="0.25">
      <c r="F362" s="7"/>
    </row>
    <row r="363" spans="6:6" x14ac:dyDescent="0.25">
      <c r="F363" s="7"/>
    </row>
    <row r="364" spans="6:6" x14ac:dyDescent="0.25">
      <c r="F364" s="7"/>
    </row>
    <row r="365" spans="6:6" x14ac:dyDescent="0.25">
      <c r="F365" s="7"/>
    </row>
    <row r="366" spans="6:6" x14ac:dyDescent="0.25">
      <c r="F366" s="7"/>
    </row>
    <row r="367" spans="6:6" x14ac:dyDescent="0.25">
      <c r="F367" s="7"/>
    </row>
    <row r="368" spans="6:6" x14ac:dyDescent="0.25">
      <c r="F368" s="7"/>
    </row>
    <row r="369" spans="6:6" x14ac:dyDescent="0.25">
      <c r="F369" s="7"/>
    </row>
    <row r="370" spans="6:6" x14ac:dyDescent="0.25">
      <c r="F370" s="7"/>
    </row>
    <row r="371" spans="6:6" x14ac:dyDescent="0.25">
      <c r="F371" s="7"/>
    </row>
    <row r="372" spans="6:6" x14ac:dyDescent="0.25">
      <c r="F372" s="7"/>
    </row>
    <row r="373" spans="6:6" x14ac:dyDescent="0.25">
      <c r="F373" s="7"/>
    </row>
    <row r="374" spans="6:6" x14ac:dyDescent="0.25">
      <c r="F374" s="7"/>
    </row>
    <row r="375" spans="6:6" x14ac:dyDescent="0.25">
      <c r="F375" s="7"/>
    </row>
    <row r="376" spans="6:6" x14ac:dyDescent="0.25">
      <c r="F376" s="7"/>
    </row>
    <row r="377" spans="6:6" x14ac:dyDescent="0.25">
      <c r="F377" s="7"/>
    </row>
    <row r="378" spans="6:6" x14ac:dyDescent="0.25">
      <c r="F378" s="7"/>
    </row>
    <row r="379" spans="6:6" x14ac:dyDescent="0.25">
      <c r="F379" s="7"/>
    </row>
    <row r="380" spans="6:6" x14ac:dyDescent="0.25">
      <c r="F380" s="7"/>
    </row>
    <row r="381" spans="6:6" x14ac:dyDescent="0.25">
      <c r="F381" s="7"/>
    </row>
    <row r="382" spans="6:6" x14ac:dyDescent="0.25">
      <c r="F382" s="7"/>
    </row>
    <row r="383" spans="6:6" x14ac:dyDescent="0.25">
      <c r="F383" s="7"/>
    </row>
    <row r="384" spans="6:6" x14ac:dyDescent="0.25">
      <c r="F384" s="7"/>
    </row>
    <row r="385" spans="6:6" x14ac:dyDescent="0.25">
      <c r="F385" s="7"/>
    </row>
    <row r="386" spans="6:6" x14ac:dyDescent="0.25">
      <c r="F386" s="7"/>
    </row>
    <row r="387" spans="6:6" x14ac:dyDescent="0.25">
      <c r="F387" s="7"/>
    </row>
    <row r="388" spans="6:6" x14ac:dyDescent="0.25">
      <c r="F388" s="7"/>
    </row>
    <row r="389" spans="6:6" x14ac:dyDescent="0.25">
      <c r="F389" s="7"/>
    </row>
    <row r="390" spans="6:6" x14ac:dyDescent="0.25">
      <c r="F390" s="7"/>
    </row>
    <row r="391" spans="6:6" x14ac:dyDescent="0.25">
      <c r="F391" s="7"/>
    </row>
    <row r="392" spans="6:6" x14ac:dyDescent="0.25">
      <c r="F392" s="7"/>
    </row>
    <row r="393" spans="6:6" x14ac:dyDescent="0.25">
      <c r="F393" s="7"/>
    </row>
    <row r="394" spans="6:6" x14ac:dyDescent="0.25">
      <c r="F394" s="7"/>
    </row>
    <row r="395" spans="6:6" x14ac:dyDescent="0.25">
      <c r="F395" s="7"/>
    </row>
    <row r="396" spans="6:6" x14ac:dyDescent="0.25">
      <c r="F396" s="7"/>
    </row>
    <row r="397" spans="6:6" x14ac:dyDescent="0.25">
      <c r="F397" s="7"/>
    </row>
    <row r="398" spans="6:6" x14ac:dyDescent="0.25">
      <c r="F398" s="7"/>
    </row>
    <row r="399" spans="6:6" x14ac:dyDescent="0.25">
      <c r="F399" s="7"/>
    </row>
    <row r="400" spans="6:6" x14ac:dyDescent="0.25">
      <c r="F400" s="7"/>
    </row>
    <row r="401" spans="6:6" x14ac:dyDescent="0.25">
      <c r="F401" s="7"/>
    </row>
    <row r="402" spans="6:6" x14ac:dyDescent="0.25">
      <c r="F402" s="7"/>
    </row>
    <row r="403" spans="6:6" x14ac:dyDescent="0.25">
      <c r="F403" s="7"/>
    </row>
    <row r="404" spans="6:6" x14ac:dyDescent="0.25">
      <c r="F404" s="7"/>
    </row>
    <row r="405" spans="6:6" x14ac:dyDescent="0.25">
      <c r="F405" s="7"/>
    </row>
    <row r="406" spans="6:6" x14ac:dyDescent="0.25">
      <c r="F406" s="7"/>
    </row>
    <row r="407" spans="6:6" x14ac:dyDescent="0.25">
      <c r="F407" s="7"/>
    </row>
    <row r="408" spans="6:6" x14ac:dyDescent="0.25">
      <c r="F408" s="7"/>
    </row>
    <row r="409" spans="6:6" x14ac:dyDescent="0.25">
      <c r="F409" s="7"/>
    </row>
    <row r="410" spans="6:6" x14ac:dyDescent="0.25">
      <c r="F410" s="7"/>
    </row>
    <row r="411" spans="6:6" x14ac:dyDescent="0.25">
      <c r="F411" s="7"/>
    </row>
    <row r="412" spans="6:6" x14ac:dyDescent="0.25">
      <c r="F412" s="7"/>
    </row>
    <row r="413" spans="6:6" x14ac:dyDescent="0.25">
      <c r="F413" s="7"/>
    </row>
    <row r="414" spans="6:6" x14ac:dyDescent="0.25">
      <c r="F414" s="7"/>
    </row>
    <row r="415" spans="6:6" x14ac:dyDescent="0.25">
      <c r="F415" s="7"/>
    </row>
    <row r="416" spans="6:6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  <row r="567" spans="6:6" x14ac:dyDescent="0.25">
      <c r="F567" s="7"/>
    </row>
    <row r="568" spans="6:6" x14ac:dyDescent="0.25">
      <c r="F568" s="7"/>
    </row>
    <row r="569" spans="6:6" x14ac:dyDescent="0.25">
      <c r="F569" s="7"/>
    </row>
    <row r="570" spans="6:6" x14ac:dyDescent="0.25">
      <c r="F570" s="7"/>
    </row>
    <row r="571" spans="6:6" x14ac:dyDescent="0.25">
      <c r="F571" s="7"/>
    </row>
    <row r="572" spans="6:6" x14ac:dyDescent="0.25">
      <c r="F572" s="7"/>
    </row>
    <row r="573" spans="6:6" x14ac:dyDescent="0.25">
      <c r="F573" s="7"/>
    </row>
    <row r="574" spans="6:6" x14ac:dyDescent="0.25">
      <c r="F574" s="7"/>
    </row>
    <row r="575" spans="6:6" x14ac:dyDescent="0.25">
      <c r="F575" s="7"/>
    </row>
    <row r="576" spans="6:6" x14ac:dyDescent="0.25">
      <c r="F576" s="7"/>
    </row>
    <row r="577" spans="6:6" x14ac:dyDescent="0.25">
      <c r="F577" s="7"/>
    </row>
    <row r="578" spans="6:6" x14ac:dyDescent="0.25">
      <c r="F578" s="7"/>
    </row>
    <row r="579" spans="6:6" x14ac:dyDescent="0.25">
      <c r="F579" s="7"/>
    </row>
    <row r="580" spans="6:6" x14ac:dyDescent="0.25">
      <c r="F580" s="7"/>
    </row>
    <row r="581" spans="6:6" x14ac:dyDescent="0.25">
      <c r="F581" s="7"/>
    </row>
    <row r="582" spans="6:6" x14ac:dyDescent="0.25">
      <c r="F582" s="7"/>
    </row>
    <row r="583" spans="6:6" x14ac:dyDescent="0.25">
      <c r="F583" s="7"/>
    </row>
    <row r="584" spans="6:6" x14ac:dyDescent="0.25">
      <c r="F584" s="7"/>
    </row>
    <row r="585" spans="6:6" x14ac:dyDescent="0.25">
      <c r="F585" s="7"/>
    </row>
    <row r="586" spans="6:6" x14ac:dyDescent="0.25">
      <c r="F586" s="7"/>
    </row>
    <row r="587" spans="6:6" x14ac:dyDescent="0.25">
      <c r="F587" s="7"/>
    </row>
    <row r="588" spans="6:6" x14ac:dyDescent="0.25">
      <c r="F588" s="7"/>
    </row>
    <row r="589" spans="6:6" x14ac:dyDescent="0.25">
      <c r="F589" s="7"/>
    </row>
    <row r="590" spans="6:6" x14ac:dyDescent="0.25">
      <c r="F590" s="7"/>
    </row>
    <row r="591" spans="6:6" x14ac:dyDescent="0.25">
      <c r="F591" s="7"/>
    </row>
    <row r="592" spans="6:6" x14ac:dyDescent="0.25">
      <c r="F592" s="7"/>
    </row>
    <row r="593" spans="6:6" x14ac:dyDescent="0.25">
      <c r="F593" s="7"/>
    </row>
    <row r="594" spans="6:6" x14ac:dyDescent="0.25">
      <c r="F594" s="7"/>
    </row>
    <row r="595" spans="6:6" x14ac:dyDescent="0.25">
      <c r="F595" s="7"/>
    </row>
    <row r="596" spans="6:6" x14ac:dyDescent="0.25">
      <c r="F596" s="7"/>
    </row>
    <row r="597" spans="6:6" x14ac:dyDescent="0.25">
      <c r="F597" s="7"/>
    </row>
    <row r="598" spans="6:6" x14ac:dyDescent="0.25">
      <c r="F598" s="7"/>
    </row>
    <row r="599" spans="6:6" x14ac:dyDescent="0.25">
      <c r="F599" s="7"/>
    </row>
    <row r="600" spans="6:6" x14ac:dyDescent="0.25">
      <c r="F600" s="7"/>
    </row>
    <row r="601" spans="6:6" x14ac:dyDescent="0.25">
      <c r="F601" s="7"/>
    </row>
    <row r="602" spans="6:6" x14ac:dyDescent="0.25">
      <c r="F602" s="7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  <row r="606" spans="6:6" x14ac:dyDescent="0.25">
      <c r="F606" s="7"/>
    </row>
    <row r="607" spans="6:6" x14ac:dyDescent="0.25">
      <c r="F607" s="7"/>
    </row>
    <row r="608" spans="6:6" x14ac:dyDescent="0.25">
      <c r="F608" s="7"/>
    </row>
    <row r="609" spans="6:6" x14ac:dyDescent="0.25">
      <c r="F609" s="7"/>
    </row>
    <row r="610" spans="6:6" x14ac:dyDescent="0.25">
      <c r="F610" s="7"/>
    </row>
    <row r="611" spans="6:6" x14ac:dyDescent="0.25">
      <c r="F611" s="7"/>
    </row>
    <row r="612" spans="6:6" x14ac:dyDescent="0.25">
      <c r="F612" s="7"/>
    </row>
    <row r="613" spans="6:6" x14ac:dyDescent="0.25">
      <c r="F613" s="7"/>
    </row>
    <row r="614" spans="6:6" x14ac:dyDescent="0.25">
      <c r="F614" s="7"/>
    </row>
    <row r="615" spans="6:6" x14ac:dyDescent="0.25">
      <c r="F615" s="7"/>
    </row>
    <row r="616" spans="6:6" x14ac:dyDescent="0.25">
      <c r="F616" s="7"/>
    </row>
    <row r="617" spans="6:6" x14ac:dyDescent="0.25">
      <c r="F617" s="7"/>
    </row>
    <row r="618" spans="6:6" x14ac:dyDescent="0.25">
      <c r="F618" s="7"/>
    </row>
    <row r="619" spans="6:6" x14ac:dyDescent="0.25">
      <c r="F619" s="7"/>
    </row>
    <row r="620" spans="6:6" x14ac:dyDescent="0.25">
      <c r="F620" s="7"/>
    </row>
    <row r="621" spans="6:6" x14ac:dyDescent="0.25">
      <c r="F621" s="7"/>
    </row>
    <row r="622" spans="6:6" x14ac:dyDescent="0.25">
      <c r="F622" s="7"/>
    </row>
    <row r="623" spans="6:6" x14ac:dyDescent="0.25">
      <c r="F623" s="7"/>
    </row>
    <row r="624" spans="6:6" x14ac:dyDescent="0.25">
      <c r="F624" s="7"/>
    </row>
    <row r="625" spans="6:6" x14ac:dyDescent="0.25">
      <c r="F625" s="7"/>
    </row>
    <row r="626" spans="6:6" x14ac:dyDescent="0.25">
      <c r="F626" s="7"/>
    </row>
    <row r="627" spans="6:6" x14ac:dyDescent="0.25">
      <c r="F627" s="7"/>
    </row>
    <row r="628" spans="6:6" x14ac:dyDescent="0.25">
      <c r="F628" s="7"/>
    </row>
    <row r="629" spans="6:6" x14ac:dyDescent="0.25">
      <c r="F629" s="7"/>
    </row>
    <row r="630" spans="6:6" x14ac:dyDescent="0.25">
      <c r="F630" s="7"/>
    </row>
    <row r="631" spans="6:6" x14ac:dyDescent="0.25">
      <c r="F631" s="7"/>
    </row>
    <row r="632" spans="6:6" x14ac:dyDescent="0.25">
      <c r="F632" s="7"/>
    </row>
    <row r="633" spans="6:6" x14ac:dyDescent="0.25">
      <c r="F633" s="7"/>
    </row>
    <row r="634" spans="6:6" x14ac:dyDescent="0.25">
      <c r="F634" s="7"/>
    </row>
    <row r="635" spans="6:6" x14ac:dyDescent="0.25">
      <c r="F635" s="7"/>
    </row>
    <row r="636" spans="6:6" x14ac:dyDescent="0.25">
      <c r="F636" s="7"/>
    </row>
    <row r="637" spans="6:6" x14ac:dyDescent="0.25">
      <c r="F637" s="7"/>
    </row>
    <row r="638" spans="6:6" x14ac:dyDescent="0.25">
      <c r="F638" s="7"/>
    </row>
    <row r="639" spans="6:6" x14ac:dyDescent="0.25">
      <c r="F639" s="7"/>
    </row>
    <row r="640" spans="6:6" x14ac:dyDescent="0.25">
      <c r="F640" s="7"/>
    </row>
    <row r="641" spans="6:6" x14ac:dyDescent="0.25">
      <c r="F641" s="7"/>
    </row>
    <row r="642" spans="6:6" x14ac:dyDescent="0.25">
      <c r="F642" s="7"/>
    </row>
    <row r="643" spans="6:6" x14ac:dyDescent="0.25">
      <c r="F643" s="7"/>
    </row>
    <row r="644" spans="6:6" x14ac:dyDescent="0.25">
      <c r="F644" s="7"/>
    </row>
    <row r="645" spans="6:6" x14ac:dyDescent="0.25">
      <c r="F645" s="7"/>
    </row>
    <row r="646" spans="6:6" x14ac:dyDescent="0.25">
      <c r="F646" s="7"/>
    </row>
    <row r="647" spans="6:6" x14ac:dyDescent="0.25">
      <c r="F647" s="7"/>
    </row>
    <row r="648" spans="6:6" x14ac:dyDescent="0.25">
      <c r="F648" s="7"/>
    </row>
    <row r="649" spans="6:6" x14ac:dyDescent="0.25">
      <c r="F649" s="7"/>
    </row>
    <row r="650" spans="6:6" x14ac:dyDescent="0.25">
      <c r="F650" s="7"/>
    </row>
    <row r="651" spans="6:6" x14ac:dyDescent="0.25">
      <c r="F651" s="7"/>
    </row>
    <row r="652" spans="6:6" x14ac:dyDescent="0.25">
      <c r="F652" s="7"/>
    </row>
    <row r="653" spans="6:6" x14ac:dyDescent="0.25">
      <c r="F653" s="7"/>
    </row>
    <row r="654" spans="6:6" x14ac:dyDescent="0.25">
      <c r="F654" s="7"/>
    </row>
    <row r="655" spans="6:6" x14ac:dyDescent="0.25">
      <c r="F655" s="7"/>
    </row>
    <row r="656" spans="6:6" x14ac:dyDescent="0.25">
      <c r="F656" s="7"/>
    </row>
    <row r="657" spans="6:6" x14ac:dyDescent="0.25">
      <c r="F657" s="7"/>
    </row>
    <row r="658" spans="6:6" x14ac:dyDescent="0.25">
      <c r="F658" s="7"/>
    </row>
    <row r="659" spans="6:6" x14ac:dyDescent="0.25">
      <c r="F659" s="7"/>
    </row>
    <row r="660" spans="6:6" x14ac:dyDescent="0.25">
      <c r="F660" s="7"/>
    </row>
    <row r="661" spans="6:6" x14ac:dyDescent="0.25">
      <c r="F661" s="7"/>
    </row>
    <row r="662" spans="6:6" x14ac:dyDescent="0.25">
      <c r="F662" s="7"/>
    </row>
    <row r="663" spans="6:6" x14ac:dyDescent="0.25">
      <c r="F663" s="7"/>
    </row>
    <row r="664" spans="6:6" x14ac:dyDescent="0.25">
      <c r="F664" s="7"/>
    </row>
    <row r="665" spans="6:6" x14ac:dyDescent="0.25">
      <c r="F665" s="7"/>
    </row>
    <row r="666" spans="6:6" x14ac:dyDescent="0.25">
      <c r="F666" s="7"/>
    </row>
    <row r="667" spans="6:6" x14ac:dyDescent="0.25">
      <c r="F667" s="7"/>
    </row>
    <row r="668" spans="6:6" x14ac:dyDescent="0.25">
      <c r="F668" s="7"/>
    </row>
    <row r="669" spans="6:6" x14ac:dyDescent="0.25">
      <c r="F669" s="7"/>
    </row>
    <row r="670" spans="6:6" x14ac:dyDescent="0.25">
      <c r="F670" s="7"/>
    </row>
    <row r="671" spans="6:6" x14ac:dyDescent="0.25">
      <c r="F671" s="7"/>
    </row>
    <row r="672" spans="6:6" x14ac:dyDescent="0.25">
      <c r="F672" s="7"/>
    </row>
    <row r="673" spans="6:6" x14ac:dyDescent="0.25">
      <c r="F673" s="7"/>
    </row>
    <row r="674" spans="6:6" x14ac:dyDescent="0.25">
      <c r="F674" s="7"/>
    </row>
    <row r="675" spans="6:6" x14ac:dyDescent="0.25">
      <c r="F675" s="7"/>
    </row>
    <row r="676" spans="6:6" x14ac:dyDescent="0.25">
      <c r="F676" s="7"/>
    </row>
    <row r="677" spans="6:6" x14ac:dyDescent="0.25">
      <c r="F677" s="7"/>
    </row>
    <row r="678" spans="6:6" x14ac:dyDescent="0.25">
      <c r="F678" s="7"/>
    </row>
    <row r="679" spans="6:6" x14ac:dyDescent="0.25">
      <c r="F679" s="7"/>
    </row>
    <row r="680" spans="6:6" x14ac:dyDescent="0.25">
      <c r="F680" s="7"/>
    </row>
    <row r="681" spans="6:6" x14ac:dyDescent="0.25">
      <c r="F681" s="7"/>
    </row>
    <row r="682" spans="6:6" x14ac:dyDescent="0.25">
      <c r="F682" s="7"/>
    </row>
    <row r="683" spans="6:6" x14ac:dyDescent="0.25">
      <c r="F683" s="7"/>
    </row>
    <row r="684" spans="6:6" x14ac:dyDescent="0.25">
      <c r="F684" s="7"/>
    </row>
    <row r="685" spans="6:6" x14ac:dyDescent="0.25">
      <c r="F685" s="7"/>
    </row>
    <row r="686" spans="6:6" x14ac:dyDescent="0.25">
      <c r="F686" s="7"/>
    </row>
    <row r="687" spans="6:6" x14ac:dyDescent="0.25">
      <c r="F687" s="7"/>
    </row>
    <row r="688" spans="6:6" x14ac:dyDescent="0.25">
      <c r="F688" s="7"/>
    </row>
    <row r="689" spans="6:6" x14ac:dyDescent="0.25">
      <c r="F689" s="7"/>
    </row>
    <row r="690" spans="6:6" x14ac:dyDescent="0.25">
      <c r="F690" s="7"/>
    </row>
    <row r="691" spans="6:6" x14ac:dyDescent="0.25">
      <c r="F691" s="7"/>
    </row>
    <row r="692" spans="6:6" x14ac:dyDescent="0.25">
      <c r="F692" s="7"/>
    </row>
    <row r="693" spans="6:6" x14ac:dyDescent="0.25">
      <c r="F693" s="7"/>
    </row>
    <row r="694" spans="6:6" x14ac:dyDescent="0.25">
      <c r="F694" s="7"/>
    </row>
    <row r="695" spans="6:6" x14ac:dyDescent="0.25">
      <c r="F695" s="7"/>
    </row>
    <row r="696" spans="6:6" x14ac:dyDescent="0.25">
      <c r="F696" s="7"/>
    </row>
    <row r="697" spans="6:6" x14ac:dyDescent="0.25">
      <c r="F697" s="7"/>
    </row>
    <row r="698" spans="6:6" x14ac:dyDescent="0.25">
      <c r="F698" s="7"/>
    </row>
    <row r="699" spans="6:6" x14ac:dyDescent="0.25">
      <c r="F699" s="7"/>
    </row>
    <row r="700" spans="6:6" x14ac:dyDescent="0.25">
      <c r="F700" s="7"/>
    </row>
    <row r="701" spans="6:6" x14ac:dyDescent="0.25">
      <c r="F701" s="7"/>
    </row>
    <row r="702" spans="6:6" x14ac:dyDescent="0.25">
      <c r="F702" s="7"/>
    </row>
    <row r="703" spans="6:6" x14ac:dyDescent="0.25">
      <c r="F703" s="7"/>
    </row>
    <row r="704" spans="6:6" x14ac:dyDescent="0.25">
      <c r="F704" s="7"/>
    </row>
    <row r="705" spans="6:6" x14ac:dyDescent="0.25">
      <c r="F705" s="7"/>
    </row>
    <row r="706" spans="6:6" x14ac:dyDescent="0.25">
      <c r="F706" s="7"/>
    </row>
    <row r="707" spans="6:6" x14ac:dyDescent="0.25">
      <c r="F707" s="7"/>
    </row>
    <row r="708" spans="6:6" x14ac:dyDescent="0.25">
      <c r="F708" s="7"/>
    </row>
    <row r="709" spans="6:6" x14ac:dyDescent="0.25">
      <c r="F709" s="7"/>
    </row>
    <row r="710" spans="6:6" x14ac:dyDescent="0.25">
      <c r="F710" s="7"/>
    </row>
    <row r="711" spans="6:6" x14ac:dyDescent="0.25">
      <c r="F711" s="7"/>
    </row>
    <row r="712" spans="6:6" x14ac:dyDescent="0.25">
      <c r="F712" s="7"/>
    </row>
    <row r="713" spans="6:6" x14ac:dyDescent="0.25">
      <c r="F713" s="7"/>
    </row>
    <row r="714" spans="6:6" x14ac:dyDescent="0.25">
      <c r="F714" s="7"/>
    </row>
    <row r="715" spans="6:6" x14ac:dyDescent="0.25">
      <c r="F715" s="7"/>
    </row>
    <row r="716" spans="6:6" x14ac:dyDescent="0.25">
      <c r="F716" s="7"/>
    </row>
    <row r="717" spans="6:6" x14ac:dyDescent="0.25">
      <c r="F717" s="7"/>
    </row>
    <row r="718" spans="6:6" x14ac:dyDescent="0.25">
      <c r="F718" s="7"/>
    </row>
  </sheetData>
  <sheetProtection password="CC3D" sheet="1" objects="1" scenarios="1" formatCells="0" formatColumns="0" selectLockedCells="1"/>
  <mergeCells count="112">
    <mergeCell ref="A39:C40"/>
    <mergeCell ref="G39:H39"/>
    <mergeCell ref="G40:H40"/>
    <mergeCell ref="A1:H1"/>
    <mergeCell ref="E37:E38"/>
    <mergeCell ref="F37:F38"/>
    <mergeCell ref="A37:A38"/>
    <mergeCell ref="B37:B38"/>
    <mergeCell ref="C37:C38"/>
    <mergeCell ref="D37:D38"/>
    <mergeCell ref="A35:A36"/>
    <mergeCell ref="B35:B36"/>
    <mergeCell ref="C35:C36"/>
    <mergeCell ref="D31:D32"/>
    <mergeCell ref="E31:E32"/>
    <mergeCell ref="D35:D36"/>
    <mergeCell ref="E35:E36"/>
    <mergeCell ref="F35:F36"/>
    <mergeCell ref="F31:F32"/>
    <mergeCell ref="A33:A34"/>
    <mergeCell ref="B33:B34"/>
    <mergeCell ref="C33:C34"/>
    <mergeCell ref="D33:D34"/>
    <mergeCell ref="E33:E34"/>
    <mergeCell ref="F33:F34"/>
    <mergeCell ref="D27:D28"/>
    <mergeCell ref="E27:E28"/>
    <mergeCell ref="F27:F28"/>
    <mergeCell ref="A27:A28"/>
    <mergeCell ref="B27:B28"/>
    <mergeCell ref="C27:C28"/>
    <mergeCell ref="A31:A32"/>
    <mergeCell ref="B31:B32"/>
    <mergeCell ref="C31:C32"/>
    <mergeCell ref="E29:E30"/>
    <mergeCell ref="F29:F30"/>
    <mergeCell ref="A29:A30"/>
    <mergeCell ref="B29:B30"/>
    <mergeCell ref="C29:C30"/>
    <mergeCell ref="D29:D30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5:F26"/>
    <mergeCell ref="D19:D20"/>
    <mergeCell ref="E19:E20"/>
    <mergeCell ref="F19:F20"/>
    <mergeCell ref="A21:A22"/>
    <mergeCell ref="B21:B22"/>
    <mergeCell ref="C21:C22"/>
    <mergeCell ref="D21:D22"/>
    <mergeCell ref="A19:A20"/>
    <mergeCell ref="B19:B20"/>
    <mergeCell ref="C19:C20"/>
    <mergeCell ref="E21:E22"/>
    <mergeCell ref="F21:F22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17:F18"/>
    <mergeCell ref="D11:D12"/>
    <mergeCell ref="E11:E12"/>
    <mergeCell ref="F11:F12"/>
    <mergeCell ref="A13:A14"/>
    <mergeCell ref="B13:B14"/>
    <mergeCell ref="C13:C14"/>
    <mergeCell ref="D13:D14"/>
    <mergeCell ref="A11:A12"/>
    <mergeCell ref="B11:B12"/>
    <mergeCell ref="C11:C12"/>
    <mergeCell ref="E13:E14"/>
    <mergeCell ref="F13:F14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  <mergeCell ref="F9:F10"/>
    <mergeCell ref="D3:D4"/>
    <mergeCell ref="E3:E4"/>
    <mergeCell ref="F3:F4"/>
    <mergeCell ref="A5:A6"/>
    <mergeCell ref="B5:B6"/>
    <mergeCell ref="C5:C6"/>
    <mergeCell ref="D5:D6"/>
    <mergeCell ref="A3:A4"/>
    <mergeCell ref="B3:B4"/>
    <mergeCell ref="C3:C4"/>
    <mergeCell ref="E5:E6"/>
    <mergeCell ref="F5:F6"/>
  </mergeCells>
  <printOptions horizontalCentered="1"/>
  <pageMargins left="0.23622047244094491" right="0.23622047244094491" top="0.74803149606299213" bottom="0.35433070866141736" header="0.31496062992125984" footer="0.31496062992125984"/>
  <pageSetup paperSize="9" scale="86" fitToHeight="0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8</vt:i4>
      </vt:variant>
    </vt:vector>
  </HeadingPairs>
  <TitlesOfParts>
    <vt:vector size="13" baseType="lpstr">
      <vt:lpstr>Foglio1</vt:lpstr>
      <vt:lpstr>LOTTO I</vt:lpstr>
      <vt:lpstr>LOTTO II</vt:lpstr>
      <vt:lpstr>LOTTO III</vt:lpstr>
      <vt:lpstr>LOTTO IV</vt:lpstr>
      <vt:lpstr>'LOTTO I'!Area_stampa</vt:lpstr>
      <vt:lpstr>'LOTTO II'!Area_stampa</vt:lpstr>
      <vt:lpstr>'LOTTO III'!Area_stampa</vt:lpstr>
      <vt:lpstr>'LOTTO IV'!Area_stampa</vt:lpstr>
      <vt:lpstr>'LOTTO I'!Titoli_stampa</vt:lpstr>
      <vt:lpstr>'LOTTO II'!Titoli_stampa</vt:lpstr>
      <vt:lpstr>'LOTTO III'!Titoli_stampa</vt:lpstr>
      <vt:lpstr>'LOTTO IV'!Titoli_stampa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fubelli</dc:creator>
  <cp:lastModifiedBy>Andrea Bedetti</cp:lastModifiedBy>
  <cp:lastPrinted>2018-10-17T09:06:19Z</cp:lastPrinted>
  <dcterms:created xsi:type="dcterms:W3CDTF">2017-11-29T14:57:30Z</dcterms:created>
  <dcterms:modified xsi:type="dcterms:W3CDTF">2018-10-17T09:07:28Z</dcterms:modified>
</cp:coreProperties>
</file>